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00" windowHeight="7650" tabRatio="694" activeTab="0"/>
  </bookViews>
  <sheets>
    <sheet name="【様式9-1】報酬等の算出根拠 " sheetId="1" r:id="rId1"/>
    <sheet name="【様式9-2】人件費内訳" sheetId="2" r:id="rId2"/>
    <sheet name="【様式9-3】稼働年別の算出根拠" sheetId="3" r:id="rId3"/>
    <sheet name="【様式9-4】収支シミュレーション " sheetId="4" r:id="rId4"/>
  </sheets>
  <definedNames>
    <definedName name="_xlnm.Print_Area" localSheetId="3">'【様式9-4】収支シミュレーション '!$A$1:$H$28</definedName>
  </definedNames>
  <calcPr fullCalcOnLoad="1"/>
</workbook>
</file>

<file path=xl/sharedStrings.xml><?xml version="1.0" encoding="utf-8"?>
<sst xmlns="http://schemas.openxmlformats.org/spreadsheetml/2006/main" count="151" uniqueCount="110">
  <si>
    <t>収入</t>
  </si>
  <si>
    <t>支出</t>
  </si>
  <si>
    <t>介護保険収入</t>
  </si>
  <si>
    <t>○○収入</t>
  </si>
  <si>
    <t>雑収入</t>
  </si>
  <si>
    <t>人件費支出</t>
  </si>
  <si>
    <t>事務費支出</t>
  </si>
  <si>
    <t>経　　　　常　　　活　　　　動　　　　　に　　　　　よ　　　　　る　　　　　収　　　　　支</t>
  </si>
  <si>
    <t>勘　定　科　目</t>
  </si>
  <si>
    <t>事業費支出</t>
  </si>
  <si>
    <t>法人名</t>
  </si>
  <si>
    <t>経常収入計（１）</t>
  </si>
  <si>
    <t>経常支出計（２）</t>
  </si>
  <si>
    <t>経常活動資金収支差額
（１）－（２）</t>
  </si>
  <si>
    <t>実施事業</t>
  </si>
  <si>
    <t>事業所名</t>
  </si>
  <si>
    <t>【注意】</t>
  </si>
  <si>
    <t>・必要な勘定科目のみ記入してください。表中にない科目については追加してください。</t>
  </si>
  <si>
    <t>・個別の積算については収入、支出とも根拠資料を添付してください。</t>
  </si>
  <si>
    <t>人件費総額</t>
  </si>
  <si>
    <t>法定福利費</t>
  </si>
  <si>
    <t>　　　　　　               か月分　 　 　　　　　　　　　　　　　　　　千円</t>
  </si>
  <si>
    <t>年間賞与支給額</t>
  </si>
  <si>
    <t>年間給与支給額</t>
  </si>
  <si>
    <t>合　　　計</t>
  </si>
  <si>
    <t>備考</t>
  </si>
  <si>
    <t>人員(人）</t>
  </si>
  <si>
    <t>区　　分</t>
  </si>
  <si>
    <t>Ｂ</t>
  </si>
  <si>
    <t>Ｃ</t>
  </si>
  <si>
    <t>収支シミュレーション【人件費内訳】</t>
  </si>
  <si>
    <t>千円</t>
  </si>
  <si>
    <t>-</t>
  </si>
  <si>
    <t>合　　計</t>
  </si>
  <si>
    <t>要介護</t>
  </si>
  <si>
    <t>介護給付費　　　　　　　　単位数（A）</t>
  </si>
  <si>
    <t>利用率
（％）</t>
  </si>
  <si>
    <t>勘定科目</t>
  </si>
  <si>
    <t>月</t>
  </si>
  <si>
    <t>事業所名
(仮称）</t>
  </si>
  <si>
    <t>常　勤は(1)
非常勤は(2)</t>
  </si>
  <si>
    <t>-</t>
  </si>
  <si>
    <t>Ａ</t>
  </si>
  <si>
    <t>…D</t>
  </si>
  <si>
    <t>　Ｄ</t>
  </si>
  <si>
    <t>基本給(千円)</t>
  </si>
  <si>
    <t>(月額)</t>
  </si>
  <si>
    <t>諸手当(千円)</t>
  </si>
  <si>
    <t>１年目</t>
  </si>
  <si>
    <t>２年目</t>
  </si>
  <si>
    <t>３年目</t>
  </si>
  <si>
    <t>４年目</t>
  </si>
  <si>
    <t>５年目</t>
  </si>
  <si>
    <t>・１年目から１２か月単位（開始年月から１２か月間）で作成してください。</t>
  </si>
  <si>
    <t>年</t>
  </si>
  <si>
    <t>※１か月＝30日、１年＝365日とします。(開設5か月目以降はまとめて記入してください。）</t>
  </si>
  <si>
    <t>・実施事業以外に併設する事業がある場合は、合計した表も作成してください。</t>
  </si>
  <si>
    <t>(Ｂ＋Ｃ)×Ａ</t>
  </si>
  <si>
    <t>【様式9-1】</t>
  </si>
  <si>
    <t>利用率</t>
  </si>
  <si>
    <t>千円　　×　12ヶ月　＝</t>
  </si>
  <si>
    <t>　　　　　　               　千円</t>
  </si>
  <si>
    <t>（単位：千円）</t>
  </si>
  <si>
    <t>要支援</t>
  </si>
  <si>
    <t>１　介護報酬(要介護)</t>
  </si>
  <si>
    <t>２　介護報酬（要支援）</t>
  </si>
  <si>
    <t>介護給付費　　　　　　　　   単位数（A）</t>
  </si>
  <si>
    <t>-</t>
  </si>
  <si>
    <t>介護保険収入
(要介護)</t>
  </si>
  <si>
    <t>介護保険収入
（要支援）</t>
  </si>
  <si>
    <t>月数</t>
  </si>
  <si>
    <t>【様式９－４】</t>
  </si>
  <si>
    <t>利用率</t>
  </si>
  <si>
    <t>【様式９－３】</t>
  </si>
  <si>
    <t>【様式９－２】</t>
  </si>
  <si>
    <t>１日の利用
回数（B）</t>
  </si>
  <si>
    <t>平均月額単価算出(円)
合計（Ｆ）＝（A×B×C×D×E）</t>
  </si>
  <si>
    <t>１ヶ月の利用日数(C)</t>
  </si>
  <si>
    <t>単位単価(円)
（D）</t>
  </si>
  <si>
    <t>利用者の
構成割合(人)
　（E）</t>
  </si>
  <si>
    <t>単位単価(円)
（B）</t>
  </si>
  <si>
    <t>利用者の
構成割合(人)
　（C）</t>
  </si>
  <si>
    <t>平均月額単価算出(円)
合計（D）＝（A×B×C）</t>
  </si>
  <si>
    <t>平均月額単価
算出額</t>
  </si>
  <si>
    <t>　　年間収入額</t>
  </si>
  <si>
    <t>合　　　　計</t>
  </si>
  <si>
    <t>月収入（円）</t>
  </si>
  <si>
    <t>管理者</t>
  </si>
  <si>
    <t>サービス提供責任者</t>
  </si>
  <si>
    <t>訪問介護員</t>
  </si>
  <si>
    <t>収支シミュレーション【介護報酬等の算出根拠】</t>
  </si>
  <si>
    <t>※訪問介護</t>
  </si>
  <si>
    <t>１ヵ月目</t>
  </si>
  <si>
    <t>２ヵ月目</t>
  </si>
  <si>
    <t>３ヵ月目</t>
  </si>
  <si>
    <t>４ヵ月目</t>
  </si>
  <si>
    <t>５ヵ月目以降</t>
  </si>
  <si>
    <t>※利用率（各事業所の想定の率）</t>
  </si>
  <si>
    <t>ヵ月分</t>
  </si>
  <si>
    <t>合計額（千円）</t>
  </si>
  <si>
    <t>1ヵ月目</t>
  </si>
  <si>
    <t>2ヵ月目</t>
  </si>
  <si>
    <t>3ヵ月目</t>
  </si>
  <si>
    <t>4ヵ月目</t>
  </si>
  <si>
    <t>5ヵ月目～</t>
  </si>
  <si>
    <t>○収入</t>
  </si>
  <si>
    <t>○支出</t>
  </si>
  <si>
    <t>収支シミュレーション【年度別介護報酬の算出根拠】</t>
  </si>
  <si>
    <t>収支シミュレーション【５年分】</t>
  </si>
  <si>
    <t>利用者利用料収入
（１割または２割）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</si>
</sst>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000&quot;人&quot;"/>
    <numFmt numFmtId="179" formatCode="0.0_ "/>
    <numFmt numFmtId="180" formatCode="0.00_ "/>
    <numFmt numFmtId="181" formatCode="#,##0_ "/>
    <numFmt numFmtId="182" formatCode="0_ "/>
    <numFmt numFmtId="183" formatCode="#,##0_);[Red]\(#,##0\)"/>
    <numFmt numFmtId="184" formatCode="#,##0_ ;[Red]\-#,##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0" xfId="0" applyFont="1" applyBorder="1" applyAlignment="1">
      <alignment horizontal="distributed" vertical="distributed"/>
    </xf>
    <xf numFmtId="0" fontId="2" fillId="0" borderId="0" xfId="0" applyFont="1" applyBorder="1" applyAlignment="1">
      <alignment vertical="center" wrapText="1"/>
    </xf>
    <xf numFmtId="0" fontId="2" fillId="0" borderId="3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vertical="distributed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distributed"/>
    </xf>
    <xf numFmtId="178" fontId="2" fillId="0" borderId="0" xfId="0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distributed" vertical="distributed"/>
    </xf>
    <xf numFmtId="0" fontId="2" fillId="0" borderId="14" xfId="0" applyFont="1" applyBorder="1" applyAlignment="1">
      <alignment horizontal="distributed" vertical="distributed"/>
    </xf>
    <xf numFmtId="0" fontId="2" fillId="0" borderId="33" xfId="0" applyFont="1" applyBorder="1" applyAlignment="1">
      <alignment horizontal="distributed" vertical="distributed"/>
    </xf>
    <xf numFmtId="38" fontId="2" fillId="0" borderId="0" xfId="48" applyFont="1" applyBorder="1" applyAlignment="1">
      <alignment/>
    </xf>
    <xf numFmtId="2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38" fontId="11" fillId="0" borderId="0" xfId="48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83" fontId="2" fillId="0" borderId="15" xfId="48" applyNumberFormat="1" applyFont="1" applyBorder="1" applyAlignment="1">
      <alignment vertical="center"/>
    </xf>
    <xf numFmtId="184" fontId="2" fillId="0" borderId="15" xfId="48" applyNumberFormat="1" applyFont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5" xfId="48" applyNumberFormat="1" applyFont="1" applyBorder="1" applyAlignment="1">
      <alignment vertical="center"/>
    </xf>
    <xf numFmtId="183" fontId="2" fillId="0" borderId="18" xfId="0" applyNumberFormat="1" applyFont="1" applyBorder="1" applyAlignment="1">
      <alignment vertical="center"/>
    </xf>
    <xf numFmtId="183" fontId="2" fillId="0" borderId="18" xfId="48" applyNumberFormat="1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184" fontId="2" fillId="0" borderId="35" xfId="48" applyNumberFormat="1" applyFont="1" applyBorder="1" applyAlignment="1">
      <alignment vertical="center"/>
    </xf>
    <xf numFmtId="184" fontId="2" fillId="0" borderId="38" xfId="48" applyNumberFormat="1" applyFont="1" applyBorder="1" applyAlignment="1">
      <alignment vertical="center"/>
    </xf>
    <xf numFmtId="184" fontId="2" fillId="0" borderId="22" xfId="48" applyNumberFormat="1" applyFont="1" applyBorder="1" applyAlignment="1">
      <alignment vertical="center"/>
    </xf>
    <xf numFmtId="184" fontId="2" fillId="0" borderId="39" xfId="48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9" fontId="2" fillId="33" borderId="18" xfId="0" applyNumberFormat="1" applyFont="1" applyFill="1" applyBorder="1" applyAlignment="1">
      <alignment horizontal="right" vertical="center" indent="1"/>
    </xf>
    <xf numFmtId="9" fontId="2" fillId="33" borderId="36" xfId="0" applyNumberFormat="1" applyFont="1" applyFill="1" applyBorder="1" applyAlignment="1">
      <alignment horizontal="right" vertical="center" indent="1"/>
    </xf>
    <xf numFmtId="9" fontId="2" fillId="33" borderId="37" xfId="0" applyNumberFormat="1" applyFont="1" applyFill="1" applyBorder="1" applyAlignment="1">
      <alignment horizontal="right" vertical="center" indent="1"/>
    </xf>
    <xf numFmtId="184" fontId="2" fillId="33" borderId="36" xfId="48" applyNumberFormat="1" applyFont="1" applyFill="1" applyBorder="1" applyAlignment="1">
      <alignment vertical="center"/>
    </xf>
    <xf numFmtId="184" fontId="2" fillId="33" borderId="41" xfId="48" applyNumberFormat="1" applyFont="1" applyFill="1" applyBorder="1" applyAlignment="1">
      <alignment vertical="center"/>
    </xf>
    <xf numFmtId="184" fontId="2" fillId="33" borderId="37" xfId="48" applyNumberFormat="1" applyFont="1" applyFill="1" applyBorder="1" applyAlignment="1">
      <alignment vertical="center"/>
    </xf>
    <xf numFmtId="184" fontId="2" fillId="33" borderId="42" xfId="48" applyNumberFormat="1" applyFont="1" applyFill="1" applyBorder="1" applyAlignment="1">
      <alignment vertical="center"/>
    </xf>
    <xf numFmtId="184" fontId="2" fillId="33" borderId="35" xfId="48" applyNumberFormat="1" applyFont="1" applyFill="1" applyBorder="1" applyAlignment="1">
      <alignment vertical="center"/>
    </xf>
    <xf numFmtId="184" fontId="2" fillId="33" borderId="43" xfId="48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183" fontId="2" fillId="33" borderId="15" xfId="0" applyNumberFormat="1" applyFont="1" applyFill="1" applyBorder="1" applyAlignment="1">
      <alignment vertical="center"/>
    </xf>
    <xf numFmtId="183" fontId="2" fillId="33" borderId="15" xfId="48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horizontal="center" vertical="center"/>
    </xf>
    <xf numFmtId="184" fontId="2" fillId="0" borderId="15" xfId="48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38" fontId="2" fillId="0" borderId="45" xfId="0" applyNumberFormat="1" applyFont="1" applyFill="1" applyBorder="1" applyAlignment="1">
      <alignment vertical="center"/>
    </xf>
    <xf numFmtId="181" fontId="2" fillId="0" borderId="46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right" vertical="center"/>
    </xf>
    <xf numFmtId="181" fontId="2" fillId="0" borderId="27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horizontal="right" vertical="center"/>
    </xf>
    <xf numFmtId="38" fontId="2" fillId="0" borderId="4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83" fontId="2" fillId="0" borderId="15" xfId="48" applyNumberFormat="1" applyFont="1" applyFill="1" applyBorder="1" applyAlignment="1">
      <alignment vertical="center"/>
    </xf>
    <xf numFmtId="183" fontId="2" fillId="33" borderId="15" xfId="48" applyNumberFormat="1" applyFont="1" applyFill="1" applyBorder="1" applyAlignment="1">
      <alignment vertical="center"/>
    </xf>
    <xf numFmtId="183" fontId="2" fillId="0" borderId="26" xfId="48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181" fontId="2" fillId="0" borderId="51" xfId="0" applyNumberFormat="1" applyFont="1" applyFill="1" applyBorder="1" applyAlignment="1">
      <alignment vertical="center"/>
    </xf>
    <xf numFmtId="0" fontId="2" fillId="0" borderId="52" xfId="0" applyFont="1" applyFill="1" applyBorder="1" applyAlignment="1">
      <alignment horizontal="right" vertical="center"/>
    </xf>
    <xf numFmtId="0" fontId="0" fillId="33" borderId="27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1" fontId="2" fillId="33" borderId="29" xfId="0" applyNumberFormat="1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9" fontId="2" fillId="33" borderId="12" xfId="0" applyNumberFormat="1" applyFont="1" applyFill="1" applyBorder="1" applyAlignment="1">
      <alignment horizontal="center" vertical="center" wrapText="1"/>
    </xf>
    <xf numFmtId="9" fontId="2" fillId="33" borderId="5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183" fontId="2" fillId="0" borderId="56" xfId="48" applyNumberFormat="1" applyFont="1" applyFill="1" applyBorder="1" applyAlignment="1">
      <alignment vertical="center"/>
    </xf>
    <xf numFmtId="183" fontId="2" fillId="0" borderId="0" xfId="48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57" xfId="0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distributed" vertical="distributed"/>
    </xf>
    <xf numFmtId="0" fontId="2" fillId="0" borderId="33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9" fontId="2" fillId="34" borderId="0" xfId="0" applyNumberFormat="1" applyFont="1" applyFill="1" applyBorder="1" applyAlignment="1">
      <alignment horizontal="right" vertical="center" indent="1"/>
    </xf>
    <xf numFmtId="0" fontId="2" fillId="0" borderId="26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183" fontId="2" fillId="0" borderId="26" xfId="48" applyNumberFormat="1" applyFont="1" applyBorder="1" applyAlignment="1">
      <alignment vertical="center"/>
    </xf>
    <xf numFmtId="183" fontId="2" fillId="0" borderId="14" xfId="48" applyNumberFormat="1" applyFont="1" applyBorder="1" applyAlignment="1">
      <alignment vertical="center"/>
    </xf>
    <xf numFmtId="183" fontId="2" fillId="0" borderId="26" xfId="48" applyNumberFormat="1" applyFont="1" applyFill="1" applyBorder="1" applyAlignment="1">
      <alignment vertical="center"/>
    </xf>
    <xf numFmtId="183" fontId="2" fillId="0" borderId="14" xfId="48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26" xfId="0" applyFont="1" applyBorder="1" applyAlignment="1">
      <alignment horizontal="distributed" vertical="distributed"/>
    </xf>
    <xf numFmtId="0" fontId="2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83" fontId="2" fillId="33" borderId="26" xfId="48" applyNumberFormat="1" applyFont="1" applyFill="1" applyBorder="1" applyAlignment="1">
      <alignment vertical="center"/>
    </xf>
    <xf numFmtId="183" fontId="2" fillId="33" borderId="14" xfId="48" applyNumberFormat="1" applyFont="1" applyFill="1" applyBorder="1" applyAlignment="1">
      <alignment vertical="center"/>
    </xf>
    <xf numFmtId="0" fontId="7" fillId="0" borderId="26" xfId="0" applyFont="1" applyBorder="1" applyAlignment="1">
      <alignment horizontal="distributed" vertical="distributed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183" fontId="2" fillId="0" borderId="27" xfId="48" applyNumberFormat="1" applyFont="1" applyBorder="1" applyAlignment="1">
      <alignment vertical="center"/>
    </xf>
    <xf numFmtId="183" fontId="2" fillId="0" borderId="63" xfId="48" applyNumberFormat="1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shrinkToFit="1"/>
    </xf>
    <xf numFmtId="0" fontId="0" fillId="33" borderId="27" xfId="0" applyFont="1" applyFill="1" applyBorder="1" applyAlignment="1">
      <alignment vertical="center" shrinkToFit="1"/>
    </xf>
    <xf numFmtId="0" fontId="0" fillId="33" borderId="14" xfId="0" applyFont="1" applyFill="1" applyBorder="1" applyAlignment="1">
      <alignment vertical="center" shrinkToFit="1"/>
    </xf>
    <xf numFmtId="0" fontId="0" fillId="33" borderId="14" xfId="0" applyFill="1" applyBorder="1" applyAlignment="1">
      <alignment vertical="center"/>
    </xf>
    <xf numFmtId="0" fontId="2" fillId="0" borderId="0" xfId="0" applyFont="1" applyAlignment="1">
      <alignment vertical="distributed"/>
    </xf>
    <xf numFmtId="0" fontId="0" fillId="0" borderId="14" xfId="0" applyBorder="1" applyAlignment="1">
      <alignment vertical="center"/>
    </xf>
    <xf numFmtId="183" fontId="2" fillId="0" borderId="23" xfId="48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183" fontId="2" fillId="0" borderId="63" xfId="48" applyNumberFormat="1" applyFont="1" applyBorder="1" applyAlignment="1">
      <alignment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183" fontId="2" fillId="0" borderId="23" xfId="48" applyNumberFormat="1" applyFont="1" applyFill="1" applyBorder="1" applyAlignment="1">
      <alignment vertical="center"/>
    </xf>
    <xf numFmtId="183" fontId="2" fillId="0" borderId="21" xfId="48" applyNumberFormat="1" applyFont="1" applyFill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5" fillId="0" borderId="72" xfId="0" applyFont="1" applyBorder="1" applyAlignment="1">
      <alignment vertical="center" shrinkToFit="1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33" borderId="27" xfId="0" applyFill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83" fontId="2" fillId="0" borderId="79" xfId="48" applyNumberFormat="1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80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vertical="center" wrapText="1" shrinkToFit="1"/>
    </xf>
    <xf numFmtId="0" fontId="2" fillId="0" borderId="20" xfId="0" applyNumberFormat="1" applyFont="1" applyFill="1" applyBorder="1" applyAlignment="1">
      <alignment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wrapText="1"/>
    </xf>
    <xf numFmtId="0" fontId="0" fillId="0" borderId="83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84" xfId="0" applyFont="1" applyFill="1" applyBorder="1" applyAlignment="1">
      <alignment horizontal="center" vertical="center" wrapText="1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183" fontId="2" fillId="0" borderId="15" xfId="48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184" fontId="2" fillId="0" borderId="15" xfId="48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183" fontId="2" fillId="0" borderId="88" xfId="48" applyNumberFormat="1" applyFont="1" applyFill="1" applyBorder="1" applyAlignment="1">
      <alignment vertical="center"/>
    </xf>
    <xf numFmtId="0" fontId="0" fillId="0" borderId="89" xfId="0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1" fontId="2" fillId="0" borderId="18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4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10" fillId="0" borderId="23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0" xfId="0" applyFont="1" applyBorder="1" applyAlignment="1">
      <alignment horizontal="right" shrinkToFit="1"/>
    </xf>
    <xf numFmtId="0" fontId="2" fillId="0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2" fillId="0" borderId="36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zoomScalePageLayoutView="0" workbookViewId="0" topLeftCell="A1">
      <selection activeCell="D14" sqref="D14"/>
    </sheetView>
  </sheetViews>
  <sheetFormatPr defaultColWidth="9.00390625" defaultRowHeight="13.5"/>
  <cols>
    <col min="1" max="1" width="9.00390625" style="1" customWidth="1"/>
    <col min="2" max="2" width="2.625" style="1" customWidth="1"/>
    <col min="3" max="4" width="10.625" style="1" customWidth="1"/>
    <col min="5" max="5" width="3.375" style="1" bestFit="1" customWidth="1"/>
    <col min="6" max="6" width="7.875" style="1" customWidth="1"/>
    <col min="7" max="10" width="10.625" style="1" customWidth="1"/>
    <col min="11" max="11" width="3.50390625" style="1" bestFit="1" customWidth="1"/>
    <col min="12" max="16384" width="9.00390625" style="1" customWidth="1"/>
  </cols>
  <sheetData>
    <row r="1" spans="1:10" ht="17.25">
      <c r="A1" s="175" t="s">
        <v>58</v>
      </c>
      <c r="B1" s="176"/>
      <c r="C1" s="176"/>
      <c r="J1" s="160" t="s">
        <v>91</v>
      </c>
    </row>
    <row r="2" spans="1:10" ht="10.5" customHeight="1">
      <c r="A2" s="2"/>
      <c r="B2" s="36"/>
      <c r="C2" s="36"/>
      <c r="J2" s="3"/>
    </row>
    <row r="3" spans="1:10" ht="17.25">
      <c r="A3" s="177" t="s">
        <v>90</v>
      </c>
      <c r="B3" s="177"/>
      <c r="C3" s="177"/>
      <c r="D3" s="177"/>
      <c r="E3" s="177"/>
      <c r="F3" s="177"/>
      <c r="G3" s="177"/>
      <c r="H3" s="177"/>
      <c r="I3" s="178"/>
      <c r="J3" s="178"/>
    </row>
    <row r="4" ht="11.25" customHeight="1"/>
    <row r="5" spans="8:10" ht="13.5">
      <c r="H5" s="182" t="s">
        <v>97</v>
      </c>
      <c r="I5" s="183"/>
      <c r="J5" s="183"/>
    </row>
    <row r="6" spans="1:11" ht="18.75" customHeight="1">
      <c r="A6" s="179" t="s">
        <v>10</v>
      </c>
      <c r="B6" s="180"/>
      <c r="C6" s="184"/>
      <c r="D6" s="185"/>
      <c r="E6" s="185"/>
      <c r="F6" s="186"/>
      <c r="G6" s="37"/>
      <c r="H6" s="190" t="s">
        <v>38</v>
      </c>
      <c r="I6" s="191"/>
      <c r="J6" s="33" t="s">
        <v>59</v>
      </c>
      <c r="K6" s="126"/>
    </row>
    <row r="7" spans="1:11" ht="18.75" customHeight="1">
      <c r="A7" s="179" t="s">
        <v>14</v>
      </c>
      <c r="B7" s="181"/>
      <c r="C7" s="203"/>
      <c r="D7" s="204"/>
      <c r="E7" s="204"/>
      <c r="F7" s="205"/>
      <c r="G7" s="38"/>
      <c r="H7" s="192" t="s">
        <v>92</v>
      </c>
      <c r="I7" s="193"/>
      <c r="J7" s="84"/>
      <c r="K7" s="127"/>
    </row>
    <row r="8" spans="1:11" ht="18.75" customHeight="1">
      <c r="A8" s="189" t="s">
        <v>15</v>
      </c>
      <c r="B8" s="180"/>
      <c r="C8" s="121"/>
      <c r="D8" s="124"/>
      <c r="E8" s="124"/>
      <c r="F8" s="125"/>
      <c r="G8" s="39"/>
      <c r="H8" s="194" t="s">
        <v>93</v>
      </c>
      <c r="I8" s="195"/>
      <c r="J8" s="85"/>
      <c r="K8" s="127"/>
    </row>
    <row r="9" spans="1:11" ht="18.75" customHeight="1">
      <c r="A9" s="152"/>
      <c r="B9" s="153"/>
      <c r="C9" s="154"/>
      <c r="D9" s="155"/>
      <c r="E9" s="155"/>
      <c r="F9" s="155"/>
      <c r="G9" s="39"/>
      <c r="H9" s="194" t="s">
        <v>94</v>
      </c>
      <c r="I9" s="195"/>
      <c r="J9" s="85"/>
      <c r="K9" s="127"/>
    </row>
    <row r="10" spans="1:11" ht="18.75" customHeight="1">
      <c r="A10" s="40"/>
      <c r="E10" s="41"/>
      <c r="G10" s="42"/>
      <c r="H10" s="194" t="s">
        <v>95</v>
      </c>
      <c r="I10" s="195"/>
      <c r="J10" s="85"/>
      <c r="K10" s="127"/>
    </row>
    <row r="11" spans="1:11" ht="18.75" customHeight="1">
      <c r="A11" s="40"/>
      <c r="E11" s="41"/>
      <c r="H11" s="212" t="s">
        <v>96</v>
      </c>
      <c r="I11" s="213"/>
      <c r="J11" s="86"/>
      <c r="K11" s="127"/>
    </row>
    <row r="12" spans="1:11" ht="18.75" customHeight="1">
      <c r="A12" s="40"/>
      <c r="E12" s="41"/>
      <c r="H12" s="134"/>
      <c r="I12" s="134"/>
      <c r="J12" s="168"/>
      <c r="K12" s="127"/>
    </row>
    <row r="13" spans="1:10" ht="17.25">
      <c r="A13" s="165" t="s">
        <v>105</v>
      </c>
      <c r="F13" s="43"/>
      <c r="G13" s="43"/>
      <c r="H13" s="43"/>
      <c r="I13" s="24"/>
      <c r="J13" s="24"/>
    </row>
    <row r="14" spans="1:10" ht="14.25">
      <c r="A14" s="44" t="s">
        <v>64</v>
      </c>
      <c r="F14" s="4"/>
      <c r="H14" s="45"/>
      <c r="I14" s="46"/>
      <c r="J14" s="45"/>
    </row>
    <row r="15" spans="6:10" ht="13.5">
      <c r="F15" s="24"/>
      <c r="H15" s="47"/>
      <c r="I15" s="48"/>
      <c r="J15" s="46"/>
    </row>
    <row r="16" spans="1:10" ht="52.5" customHeight="1">
      <c r="A16" s="23"/>
      <c r="B16" s="10"/>
      <c r="C16" s="49" t="s">
        <v>35</v>
      </c>
      <c r="D16" s="34" t="s">
        <v>75</v>
      </c>
      <c r="E16" s="201" t="s">
        <v>77</v>
      </c>
      <c r="F16" s="202"/>
      <c r="G16" s="49" t="s">
        <v>78</v>
      </c>
      <c r="H16" s="34" t="s">
        <v>79</v>
      </c>
      <c r="I16" s="196" t="s">
        <v>76</v>
      </c>
      <c r="J16" s="197"/>
    </row>
    <row r="17" spans="1:10" ht="16.5" customHeight="1">
      <c r="A17" s="50" t="s">
        <v>34</v>
      </c>
      <c r="B17" s="51">
        <v>1</v>
      </c>
      <c r="C17" s="118"/>
      <c r="D17" s="118"/>
      <c r="E17" s="187"/>
      <c r="F17" s="206"/>
      <c r="G17" s="70">
        <v>10</v>
      </c>
      <c r="H17" s="118"/>
      <c r="I17" s="173">
        <f>SUM(C17*D17*E17*G17*H17)</f>
        <v>0</v>
      </c>
      <c r="J17" s="174"/>
    </row>
    <row r="18" spans="1:10" ht="18" customHeight="1">
      <c r="A18" s="50" t="s">
        <v>34</v>
      </c>
      <c r="B18" s="51">
        <v>2</v>
      </c>
      <c r="C18" s="118"/>
      <c r="D18" s="118"/>
      <c r="E18" s="187"/>
      <c r="F18" s="206"/>
      <c r="G18" s="70">
        <v>10</v>
      </c>
      <c r="H18" s="118"/>
      <c r="I18" s="173">
        <f>SUM(C18*D18*E18*G18*H18)</f>
        <v>0</v>
      </c>
      <c r="J18" s="174"/>
    </row>
    <row r="19" spans="1:10" ht="18" customHeight="1">
      <c r="A19" s="50" t="s">
        <v>34</v>
      </c>
      <c r="B19" s="51">
        <v>3</v>
      </c>
      <c r="C19" s="118"/>
      <c r="D19" s="118"/>
      <c r="E19" s="187"/>
      <c r="F19" s="206"/>
      <c r="G19" s="70">
        <v>10</v>
      </c>
      <c r="H19" s="118"/>
      <c r="I19" s="173">
        <f>SUM(C19*D19*E19*G19*H19)</f>
        <v>0</v>
      </c>
      <c r="J19" s="174"/>
    </row>
    <row r="20" spans="1:10" ht="18" customHeight="1">
      <c r="A20" s="50" t="s">
        <v>34</v>
      </c>
      <c r="B20" s="51">
        <v>4</v>
      </c>
      <c r="C20" s="118"/>
      <c r="D20" s="118"/>
      <c r="E20" s="187"/>
      <c r="F20" s="206"/>
      <c r="G20" s="70">
        <v>10</v>
      </c>
      <c r="H20" s="118"/>
      <c r="I20" s="173">
        <f>SUM(C20*D20*E20*G20*H20)</f>
        <v>0</v>
      </c>
      <c r="J20" s="174"/>
    </row>
    <row r="21" spans="1:10" ht="18" customHeight="1" thickBot="1">
      <c r="A21" s="50" t="s">
        <v>34</v>
      </c>
      <c r="B21" s="51">
        <v>5</v>
      </c>
      <c r="C21" s="118"/>
      <c r="D21" s="118"/>
      <c r="E21" s="187"/>
      <c r="F21" s="206"/>
      <c r="G21" s="70">
        <v>10</v>
      </c>
      <c r="H21" s="118"/>
      <c r="I21" s="214">
        <f>SUM(C21*D21*E21*G21*H21)</f>
        <v>0</v>
      </c>
      <c r="J21" s="215"/>
    </row>
    <row r="22" spans="1:10" ht="18.75" customHeight="1" thickBot="1">
      <c r="A22" s="169" t="s">
        <v>33</v>
      </c>
      <c r="B22" s="170"/>
      <c r="C22" s="70" t="s">
        <v>67</v>
      </c>
      <c r="D22" s="117" t="s">
        <v>67</v>
      </c>
      <c r="E22" s="171" t="s">
        <v>32</v>
      </c>
      <c r="F22" s="172"/>
      <c r="G22" s="70" t="s">
        <v>67</v>
      </c>
      <c r="H22" s="119">
        <f>SUM(H17:H21)</f>
        <v>0</v>
      </c>
      <c r="I22" s="199">
        <f>SUM(I17:J21)</f>
        <v>0</v>
      </c>
      <c r="J22" s="200"/>
    </row>
    <row r="23" spans="1:10" ht="15" customHeight="1">
      <c r="A23" s="52"/>
      <c r="B23" s="52"/>
      <c r="C23" s="53"/>
      <c r="D23" s="46"/>
      <c r="E23" s="46"/>
      <c r="F23" s="53"/>
      <c r="G23" s="54"/>
      <c r="H23" s="55"/>
      <c r="I23" s="68"/>
      <c r="J23" s="56"/>
    </row>
    <row r="24" spans="5:6" ht="15" customHeight="1">
      <c r="E24" s="57"/>
      <c r="F24" s="46"/>
    </row>
    <row r="25" spans="1:10" ht="15" customHeight="1">
      <c r="A25" s="58"/>
      <c r="B25" s="207"/>
      <c r="C25" s="207"/>
      <c r="D25" s="207"/>
      <c r="E25" s="207"/>
      <c r="F25" s="207"/>
      <c r="G25" s="207"/>
      <c r="H25" s="207"/>
      <c r="I25" s="207"/>
      <c r="J25" s="207"/>
    </row>
    <row r="26" ht="14.25" customHeight="1"/>
    <row r="27" spans="1:10" ht="14.25">
      <c r="A27" s="44" t="s">
        <v>65</v>
      </c>
      <c r="F27" s="4"/>
      <c r="H27" s="45"/>
      <c r="I27" s="46"/>
      <c r="J27" s="45"/>
    </row>
    <row r="28" spans="6:10" ht="13.5">
      <c r="F28" s="24"/>
      <c r="H28" s="47"/>
      <c r="I28" s="48"/>
      <c r="J28" s="46"/>
    </row>
    <row r="29" spans="1:10" ht="52.5" customHeight="1">
      <c r="A29" s="23"/>
      <c r="B29" s="10"/>
      <c r="C29" s="49" t="s">
        <v>66</v>
      </c>
      <c r="D29" s="49" t="s">
        <v>80</v>
      </c>
      <c r="E29" s="201" t="s">
        <v>81</v>
      </c>
      <c r="F29" s="202"/>
      <c r="G29" s="196" t="s">
        <v>82</v>
      </c>
      <c r="H29" s="197"/>
      <c r="I29" s="151"/>
      <c r="J29" s="144"/>
    </row>
    <row r="30" spans="1:10" ht="18" customHeight="1">
      <c r="A30" s="50" t="s">
        <v>63</v>
      </c>
      <c r="B30" s="51">
        <v>1</v>
      </c>
      <c r="C30" s="118"/>
      <c r="D30" s="117">
        <v>10</v>
      </c>
      <c r="E30" s="187"/>
      <c r="F30" s="188"/>
      <c r="G30" s="171">
        <f>SUM(C30*D30*E30)</f>
        <v>0</v>
      </c>
      <c r="H30" s="208"/>
      <c r="I30" s="146"/>
      <c r="J30" s="146"/>
    </row>
    <row r="31" spans="1:10" ht="18" customHeight="1" thickBot="1">
      <c r="A31" s="50" t="s">
        <v>63</v>
      </c>
      <c r="B31" s="51">
        <v>2</v>
      </c>
      <c r="C31" s="118"/>
      <c r="D31" s="117">
        <v>10</v>
      </c>
      <c r="E31" s="187"/>
      <c r="F31" s="188"/>
      <c r="G31" s="209">
        <f>SUM(C31*D31*E31)</f>
        <v>0</v>
      </c>
      <c r="H31" s="210"/>
      <c r="I31" s="146"/>
      <c r="J31" s="146"/>
    </row>
    <row r="32" spans="1:10" ht="18.75" customHeight="1" thickBot="1">
      <c r="A32" s="169" t="s">
        <v>33</v>
      </c>
      <c r="B32" s="170"/>
      <c r="C32" s="70" t="s">
        <v>67</v>
      </c>
      <c r="D32" s="117" t="s">
        <v>67</v>
      </c>
      <c r="E32" s="171">
        <f>SUM(E30:F31)</f>
        <v>0</v>
      </c>
      <c r="F32" s="198"/>
      <c r="G32" s="211">
        <f>SUM(G30:G31)</f>
        <v>0</v>
      </c>
      <c r="H32" s="200"/>
      <c r="I32" s="145"/>
      <c r="J32" s="147"/>
    </row>
    <row r="33" spans="1:10" ht="15" customHeight="1">
      <c r="A33" s="52"/>
      <c r="B33" s="52"/>
      <c r="C33" s="53"/>
      <c r="D33" s="46"/>
      <c r="E33" s="46"/>
      <c r="F33" s="53"/>
      <c r="G33" s="54"/>
      <c r="H33" s="55"/>
      <c r="I33" s="68"/>
      <c r="J33" s="56"/>
    </row>
    <row r="34" spans="5:6" ht="19.5" customHeight="1">
      <c r="E34" s="57"/>
      <c r="F34" s="46"/>
    </row>
    <row r="35" ht="19.5" customHeight="1">
      <c r="A35" s="44"/>
    </row>
  </sheetData>
  <sheetProtection/>
  <mergeCells count="39">
    <mergeCell ref="G30:H30"/>
    <mergeCell ref="G31:H31"/>
    <mergeCell ref="G32:H32"/>
    <mergeCell ref="H10:I10"/>
    <mergeCell ref="H11:I11"/>
    <mergeCell ref="I16:J16"/>
    <mergeCell ref="I18:J18"/>
    <mergeCell ref="I19:J19"/>
    <mergeCell ref="I20:J20"/>
    <mergeCell ref="I21:J21"/>
    <mergeCell ref="E29:F29"/>
    <mergeCell ref="C7:F7"/>
    <mergeCell ref="E21:F21"/>
    <mergeCell ref="E16:F16"/>
    <mergeCell ref="E20:F20"/>
    <mergeCell ref="E17:F17"/>
    <mergeCell ref="E18:F18"/>
    <mergeCell ref="E19:F19"/>
    <mergeCell ref="B25:J25"/>
    <mergeCell ref="A32:B32"/>
    <mergeCell ref="E30:F30"/>
    <mergeCell ref="A8:B8"/>
    <mergeCell ref="H6:I6"/>
    <mergeCell ref="H7:I7"/>
    <mergeCell ref="H8:I8"/>
    <mergeCell ref="H9:I9"/>
    <mergeCell ref="G29:H29"/>
    <mergeCell ref="E32:F32"/>
    <mergeCell ref="E31:F31"/>
    <mergeCell ref="A22:B22"/>
    <mergeCell ref="E22:F22"/>
    <mergeCell ref="I17:J17"/>
    <mergeCell ref="A1:C1"/>
    <mergeCell ref="A3:J3"/>
    <mergeCell ref="A6:B6"/>
    <mergeCell ref="A7:B7"/>
    <mergeCell ref="H5:J5"/>
    <mergeCell ref="C6:F6"/>
    <mergeCell ref="I22:J22"/>
  </mergeCells>
  <printOptions/>
  <pageMargins left="0.7874015748031497" right="0.4724409448818898" top="0.5" bottom="0.2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A8" sqref="A8:B8"/>
    </sheetView>
  </sheetViews>
  <sheetFormatPr defaultColWidth="9.00390625" defaultRowHeight="13.5"/>
  <cols>
    <col min="1" max="1" width="3.125" style="1" customWidth="1"/>
    <col min="2" max="2" width="21.875" style="1" customWidth="1"/>
    <col min="3" max="3" width="10.625" style="1" customWidth="1"/>
    <col min="4" max="4" width="12.625" style="1" customWidth="1"/>
    <col min="5" max="7" width="11.625" style="1" customWidth="1"/>
    <col min="8" max="16384" width="9.00390625" style="1" customWidth="1"/>
  </cols>
  <sheetData>
    <row r="1" spans="1:8" ht="17.25">
      <c r="A1" s="175" t="s">
        <v>74</v>
      </c>
      <c r="B1" s="175"/>
      <c r="H1" s="160" t="str">
        <f>'【様式9-1】報酬等の算出根拠 '!J1</f>
        <v>※訪問介護</v>
      </c>
    </row>
    <row r="2" ht="11.25" customHeight="1">
      <c r="H2" s="3"/>
    </row>
    <row r="3" spans="1:8" ht="27.75" customHeight="1">
      <c r="A3" s="218" t="s">
        <v>30</v>
      </c>
      <c r="B3" s="219"/>
      <c r="C3" s="219"/>
      <c r="D3" s="219"/>
      <c r="E3" s="219"/>
      <c r="F3" s="219"/>
      <c r="G3" s="219"/>
      <c r="H3" s="219"/>
    </row>
    <row r="4" spans="1:8" ht="11.25" customHeight="1" thickBot="1">
      <c r="A4" s="69"/>
      <c r="B4" s="4"/>
      <c r="C4" s="4"/>
      <c r="D4" s="4"/>
      <c r="E4" s="4"/>
      <c r="F4" s="4"/>
      <c r="G4" s="4"/>
      <c r="H4" s="4"/>
    </row>
    <row r="5" spans="1:8" ht="49.5" customHeight="1">
      <c r="A5" s="220" t="s">
        <v>10</v>
      </c>
      <c r="B5" s="221"/>
      <c r="C5" s="222">
        <f>'【様式9-1】報酬等の算出根拠 '!C6:F6</f>
        <v>0</v>
      </c>
      <c r="D5" s="223"/>
      <c r="E5" s="143" t="s">
        <v>39</v>
      </c>
      <c r="F5" s="224">
        <f>'【様式9-1】報酬等の算出根拠 '!C8</f>
        <v>0</v>
      </c>
      <c r="G5" s="224"/>
      <c r="H5" s="225"/>
    </row>
    <row r="6" spans="1:8" ht="49.5" customHeight="1" thickBot="1">
      <c r="A6" s="249" t="s">
        <v>14</v>
      </c>
      <c r="B6" s="250"/>
      <c r="C6" s="234">
        <f>'【様式9-1】報酬等の算出根拠 '!C7:F7</f>
        <v>0</v>
      </c>
      <c r="D6" s="235"/>
      <c r="E6" s="236"/>
      <c r="F6" s="237"/>
      <c r="G6" s="237"/>
      <c r="H6" s="238"/>
    </row>
    <row r="7" spans="1:8" ht="18.75" customHeight="1">
      <c r="A7" s="4"/>
      <c r="B7" s="4"/>
      <c r="C7" s="139"/>
      <c r="D7" s="164"/>
      <c r="E7" s="140"/>
      <c r="F7" s="159"/>
      <c r="G7" s="159"/>
      <c r="H7" s="159"/>
    </row>
    <row r="8" spans="1:8" ht="19.5" customHeight="1" thickBot="1">
      <c r="A8" s="229" t="s">
        <v>106</v>
      </c>
      <c r="B8" s="230"/>
      <c r="C8" s="139"/>
      <c r="D8" s="140"/>
      <c r="E8" s="141"/>
      <c r="F8" s="142"/>
      <c r="G8" s="5"/>
      <c r="H8" s="5"/>
    </row>
    <row r="9" spans="1:8" ht="15" customHeight="1">
      <c r="A9" s="246" t="s">
        <v>27</v>
      </c>
      <c r="B9" s="224"/>
      <c r="C9" s="226" t="s">
        <v>40</v>
      </c>
      <c r="D9" s="6" t="s">
        <v>26</v>
      </c>
      <c r="E9" s="6" t="s">
        <v>45</v>
      </c>
      <c r="F9" s="6" t="s">
        <v>47</v>
      </c>
      <c r="G9" s="163" t="s">
        <v>99</v>
      </c>
      <c r="H9" s="231" t="s">
        <v>25</v>
      </c>
    </row>
    <row r="10" spans="1:8" ht="15" customHeight="1">
      <c r="A10" s="247"/>
      <c r="B10" s="248"/>
      <c r="C10" s="227"/>
      <c r="D10" s="7"/>
      <c r="E10" s="7" t="s">
        <v>46</v>
      </c>
      <c r="F10" s="7" t="s">
        <v>46</v>
      </c>
      <c r="G10" s="7" t="s">
        <v>46</v>
      </c>
      <c r="H10" s="232"/>
    </row>
    <row r="11" spans="1:8" ht="15" customHeight="1">
      <c r="A11" s="247"/>
      <c r="B11" s="248"/>
      <c r="C11" s="228"/>
      <c r="D11" s="8" t="s">
        <v>42</v>
      </c>
      <c r="E11" s="8" t="s">
        <v>28</v>
      </c>
      <c r="F11" s="8" t="s">
        <v>29</v>
      </c>
      <c r="G11" s="8" t="s">
        <v>57</v>
      </c>
      <c r="H11" s="233"/>
    </row>
    <row r="12" spans="1:8" ht="27.75" customHeight="1">
      <c r="A12" s="9">
        <v>1</v>
      </c>
      <c r="B12" s="10" t="s">
        <v>87</v>
      </c>
      <c r="C12" s="93"/>
      <c r="D12" s="94"/>
      <c r="E12" s="95"/>
      <c r="F12" s="95"/>
      <c r="G12" s="97">
        <f>SUM(E12+F12)*D12</f>
        <v>0</v>
      </c>
      <c r="H12" s="98"/>
    </row>
    <row r="13" spans="1:8" ht="27.75" customHeight="1">
      <c r="A13" s="9">
        <v>2</v>
      </c>
      <c r="B13" s="10" t="s">
        <v>88</v>
      </c>
      <c r="C13" s="93"/>
      <c r="D13" s="94"/>
      <c r="E13" s="95"/>
      <c r="F13" s="95"/>
      <c r="G13" s="97">
        <f aca="true" t="shared" si="0" ref="G13:G22">SUM(E13+F13)*D13</f>
        <v>0</v>
      </c>
      <c r="H13" s="98"/>
    </row>
    <row r="14" spans="1:8" ht="27.75" customHeight="1">
      <c r="A14" s="9">
        <v>3</v>
      </c>
      <c r="B14" s="10" t="s">
        <v>89</v>
      </c>
      <c r="C14" s="96"/>
      <c r="D14" s="94"/>
      <c r="E14" s="95"/>
      <c r="F14" s="95"/>
      <c r="G14" s="97">
        <f t="shared" si="0"/>
        <v>0</v>
      </c>
      <c r="H14" s="98"/>
    </row>
    <row r="15" spans="1:8" ht="27.75" customHeight="1">
      <c r="A15" s="9">
        <v>4</v>
      </c>
      <c r="B15" s="10"/>
      <c r="C15" s="96"/>
      <c r="D15" s="94"/>
      <c r="E15" s="95"/>
      <c r="F15" s="95"/>
      <c r="G15" s="97">
        <f t="shared" si="0"/>
        <v>0</v>
      </c>
      <c r="H15" s="98"/>
    </row>
    <row r="16" spans="1:8" ht="27.75" customHeight="1">
      <c r="A16" s="9">
        <v>5</v>
      </c>
      <c r="B16" s="10"/>
      <c r="C16" s="96"/>
      <c r="D16" s="94"/>
      <c r="E16" s="95"/>
      <c r="F16" s="95"/>
      <c r="G16" s="97">
        <f t="shared" si="0"/>
        <v>0</v>
      </c>
      <c r="H16" s="98"/>
    </row>
    <row r="17" spans="1:8" ht="27.75" customHeight="1">
      <c r="A17" s="9">
        <v>6</v>
      </c>
      <c r="B17" s="10"/>
      <c r="C17" s="96"/>
      <c r="D17" s="94"/>
      <c r="E17" s="95"/>
      <c r="F17" s="95"/>
      <c r="G17" s="97">
        <f t="shared" si="0"/>
        <v>0</v>
      </c>
      <c r="H17" s="98"/>
    </row>
    <row r="18" spans="1:8" ht="27.75" customHeight="1">
      <c r="A18" s="9">
        <v>7</v>
      </c>
      <c r="B18" s="10"/>
      <c r="C18" s="93"/>
      <c r="D18" s="94"/>
      <c r="E18" s="95"/>
      <c r="F18" s="95"/>
      <c r="G18" s="97">
        <f t="shared" si="0"/>
        <v>0</v>
      </c>
      <c r="H18" s="98"/>
    </row>
    <row r="19" spans="1:8" ht="27.75" customHeight="1">
      <c r="A19" s="9">
        <v>8</v>
      </c>
      <c r="B19" s="10"/>
      <c r="C19" s="93"/>
      <c r="D19" s="94"/>
      <c r="E19" s="95"/>
      <c r="F19" s="95"/>
      <c r="G19" s="97">
        <f t="shared" si="0"/>
        <v>0</v>
      </c>
      <c r="H19" s="98"/>
    </row>
    <row r="20" spans="1:8" ht="27.75" customHeight="1">
      <c r="A20" s="9">
        <v>9</v>
      </c>
      <c r="B20" s="10"/>
      <c r="C20" s="93"/>
      <c r="D20" s="94"/>
      <c r="E20" s="95"/>
      <c r="F20" s="95"/>
      <c r="G20" s="97">
        <f t="shared" si="0"/>
        <v>0</v>
      </c>
      <c r="H20" s="98"/>
    </row>
    <row r="21" spans="1:8" ht="27.75" customHeight="1">
      <c r="A21" s="9">
        <v>10</v>
      </c>
      <c r="B21" s="10"/>
      <c r="C21" s="93"/>
      <c r="D21" s="94"/>
      <c r="E21" s="95"/>
      <c r="F21" s="95"/>
      <c r="G21" s="97">
        <f t="shared" si="0"/>
        <v>0</v>
      </c>
      <c r="H21" s="98"/>
    </row>
    <row r="22" spans="1:8" ht="27.75" customHeight="1">
      <c r="A22" s="9">
        <v>11</v>
      </c>
      <c r="B22" s="10"/>
      <c r="C22" s="93"/>
      <c r="D22" s="94"/>
      <c r="E22" s="95"/>
      <c r="F22" s="95"/>
      <c r="G22" s="97">
        <f t="shared" si="0"/>
        <v>0</v>
      </c>
      <c r="H22" s="98"/>
    </row>
    <row r="23" spans="1:8" ht="27.75" customHeight="1">
      <c r="A23" s="9"/>
      <c r="B23" s="10"/>
      <c r="C23" s="11"/>
      <c r="D23" s="72"/>
      <c r="E23" s="73"/>
      <c r="F23" s="73"/>
      <c r="G23" s="99"/>
      <c r="H23" s="98"/>
    </row>
    <row r="24" spans="1:8" ht="27.75" customHeight="1">
      <c r="A24" s="9"/>
      <c r="B24" s="10"/>
      <c r="C24" s="11"/>
      <c r="D24" s="72"/>
      <c r="E24" s="73"/>
      <c r="F24" s="73"/>
      <c r="G24" s="99"/>
      <c r="H24" s="98"/>
    </row>
    <row r="25" spans="1:8" ht="27.75" customHeight="1" thickBot="1">
      <c r="A25" s="12"/>
      <c r="B25" s="13"/>
      <c r="C25" s="14"/>
      <c r="D25" s="74"/>
      <c r="E25" s="75"/>
      <c r="F25" s="75"/>
      <c r="G25" s="100"/>
      <c r="H25" s="101"/>
    </row>
    <row r="26" spans="1:8" ht="27.75" customHeight="1" thickBot="1">
      <c r="A26" s="15"/>
      <c r="B26" s="16" t="s">
        <v>24</v>
      </c>
      <c r="C26" s="17"/>
      <c r="D26" s="18">
        <f>SUM(D12:D25)</f>
        <v>0</v>
      </c>
      <c r="E26" s="19" t="s">
        <v>41</v>
      </c>
      <c r="F26" s="20" t="s">
        <v>41</v>
      </c>
      <c r="G26" s="102">
        <f>SUM(G12:G25)</f>
        <v>0</v>
      </c>
      <c r="H26" s="21" t="s">
        <v>43</v>
      </c>
    </row>
    <row r="27" spans="1:8" ht="27.75" customHeight="1">
      <c r="A27" s="244" t="s">
        <v>23</v>
      </c>
      <c r="B27" s="223"/>
      <c r="C27" s="22" t="s">
        <v>44</v>
      </c>
      <c r="D27" s="107">
        <f>G26</f>
        <v>0</v>
      </c>
      <c r="E27" s="239" t="s">
        <v>60</v>
      </c>
      <c r="F27" s="240"/>
      <c r="G27" s="103">
        <f>SUM(D27*12)</f>
        <v>0</v>
      </c>
      <c r="H27" s="104" t="s">
        <v>21</v>
      </c>
    </row>
    <row r="28" spans="1:8" ht="27.75" customHeight="1">
      <c r="A28" s="245" t="s">
        <v>22</v>
      </c>
      <c r="B28" s="180"/>
      <c r="C28" s="184"/>
      <c r="D28" s="241"/>
      <c r="E28" s="25" t="s">
        <v>98</v>
      </c>
      <c r="F28" s="25"/>
      <c r="G28" s="105">
        <f>SUM(G26/1000)*C28</f>
        <v>0</v>
      </c>
      <c r="H28" s="104" t="s">
        <v>61</v>
      </c>
    </row>
    <row r="29" spans="1:8" ht="27.75" customHeight="1" thickBot="1">
      <c r="A29" s="242" t="s">
        <v>20</v>
      </c>
      <c r="B29" s="243"/>
      <c r="C29" s="26"/>
      <c r="D29" s="27"/>
      <c r="E29" s="28"/>
      <c r="F29" s="28"/>
      <c r="G29" s="128"/>
      <c r="H29" s="106" t="s">
        <v>31</v>
      </c>
    </row>
    <row r="30" spans="1:8" ht="27.75" customHeight="1" thickBot="1" thickTop="1">
      <c r="A30" s="216" t="s">
        <v>19</v>
      </c>
      <c r="B30" s="217"/>
      <c r="C30" s="29"/>
      <c r="D30" s="30"/>
      <c r="E30" s="31"/>
      <c r="F30" s="31"/>
      <c r="G30" s="122">
        <f>SUM(G27:G29)</f>
        <v>0</v>
      </c>
      <c r="H30" s="123" t="s">
        <v>31</v>
      </c>
    </row>
    <row r="31" ht="30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/>
  <mergeCells count="18">
    <mergeCell ref="E27:F27"/>
    <mergeCell ref="C28:D28"/>
    <mergeCell ref="A1:B1"/>
    <mergeCell ref="A29:B29"/>
    <mergeCell ref="A27:B27"/>
    <mergeCell ref="A28:B28"/>
    <mergeCell ref="A9:B11"/>
    <mergeCell ref="A6:B6"/>
    <mergeCell ref="A30:B30"/>
    <mergeCell ref="A3:H3"/>
    <mergeCell ref="A5:B5"/>
    <mergeCell ref="C5:D5"/>
    <mergeCell ref="F5:H5"/>
    <mergeCell ref="C9:C11"/>
    <mergeCell ref="A8:B8"/>
    <mergeCell ref="H9:H11"/>
    <mergeCell ref="C6:D6"/>
    <mergeCell ref="E6:H6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10">
      <selection activeCell="A4" sqref="A4"/>
    </sheetView>
  </sheetViews>
  <sheetFormatPr defaultColWidth="9.00390625" defaultRowHeight="13.5"/>
  <cols>
    <col min="1" max="1" width="8.00390625" style="110" customWidth="1"/>
    <col min="2" max="2" width="14.50390625" style="110" customWidth="1"/>
    <col min="3" max="3" width="10.375" style="110" customWidth="1"/>
    <col min="4" max="4" width="15.625" style="110" customWidth="1"/>
    <col min="5" max="5" width="9.00390625" style="110" customWidth="1"/>
    <col min="6" max="6" width="6.875" style="110" customWidth="1"/>
    <col min="7" max="7" width="7.625" style="110" customWidth="1"/>
    <col min="8" max="8" width="14.875" style="110" customWidth="1"/>
    <col min="9" max="16384" width="9.00390625" style="110" customWidth="1"/>
  </cols>
  <sheetData>
    <row r="1" spans="1:8" ht="17.25">
      <c r="A1" s="286" t="s">
        <v>73</v>
      </c>
      <c r="B1" s="286"/>
      <c r="C1" s="109"/>
      <c r="H1" s="161" t="str">
        <f>'【様式9-1】報酬等の算出根拠 '!J1</f>
        <v>※訪問介護</v>
      </c>
    </row>
    <row r="2" spans="1:8" ht="18.75">
      <c r="A2" s="108"/>
      <c r="B2" s="108"/>
      <c r="C2" s="109"/>
      <c r="H2" s="111"/>
    </row>
    <row r="3" spans="1:8" ht="27.75" customHeight="1">
      <c r="A3" s="292" t="s">
        <v>107</v>
      </c>
      <c r="B3" s="293"/>
      <c r="C3" s="293"/>
      <c r="D3" s="293"/>
      <c r="E3" s="293"/>
      <c r="F3" s="293"/>
      <c r="G3" s="293"/>
      <c r="H3" s="293"/>
    </row>
    <row r="4" spans="1:8" ht="15" customHeight="1">
      <c r="A4" s="112"/>
      <c r="B4" s="113"/>
      <c r="C4" s="113"/>
      <c r="D4" s="113"/>
      <c r="E4" s="113"/>
      <c r="F4" s="113"/>
      <c r="G4" s="113"/>
      <c r="H4" s="113"/>
    </row>
    <row r="5" spans="1:8" ht="15" customHeight="1" thickBot="1">
      <c r="A5" s="112"/>
      <c r="B5" s="113"/>
      <c r="C5" s="113"/>
      <c r="D5" s="113"/>
      <c r="E5" s="113"/>
      <c r="F5" s="113"/>
      <c r="G5" s="113"/>
      <c r="H5" s="113"/>
    </row>
    <row r="6" spans="1:8" ht="37.5" customHeight="1" thickBot="1">
      <c r="A6" s="287" t="s">
        <v>10</v>
      </c>
      <c r="B6" s="288"/>
      <c r="C6" s="289">
        <f>'【様式9-1】報酬等の算出根拠 '!C6:F6</f>
        <v>0</v>
      </c>
      <c r="D6" s="289"/>
      <c r="E6" s="158" t="s">
        <v>39</v>
      </c>
      <c r="F6" s="290">
        <f>'【様式9-1】報酬等の算出根拠 '!C8</f>
        <v>0</v>
      </c>
      <c r="G6" s="290"/>
      <c r="H6" s="291"/>
    </row>
    <row r="7" spans="1:8" ht="37.5" customHeight="1" thickBot="1">
      <c r="A7" s="256" t="s">
        <v>14</v>
      </c>
      <c r="B7" s="257"/>
      <c r="C7" s="258">
        <f>'【様式9-1】報酬等の算出根拠 '!C7:F7</f>
        <v>0</v>
      </c>
      <c r="D7" s="259"/>
      <c r="E7" s="268"/>
      <c r="F7" s="269"/>
      <c r="G7" s="269"/>
      <c r="H7" s="270"/>
    </row>
    <row r="8" spans="1:8" ht="11.25" customHeight="1">
      <c r="A8" s="134"/>
      <c r="B8" s="134"/>
      <c r="C8" s="135"/>
      <c r="D8" s="136"/>
      <c r="E8" s="137"/>
      <c r="F8" s="137"/>
      <c r="G8" s="138"/>
      <c r="H8" s="138"/>
    </row>
    <row r="9" spans="1:8" ht="22.5" customHeight="1">
      <c r="A9" s="166" t="s">
        <v>105</v>
      </c>
      <c r="B9" s="134"/>
      <c r="C9" s="135"/>
      <c r="D9" s="136"/>
      <c r="E9" s="137"/>
      <c r="F9" s="137"/>
      <c r="G9" s="138"/>
      <c r="H9" s="138"/>
    </row>
    <row r="10" spans="1:8" ht="22.5" customHeight="1" thickBot="1">
      <c r="A10" s="260" t="s">
        <v>55</v>
      </c>
      <c r="B10" s="260"/>
      <c r="C10" s="260"/>
      <c r="D10" s="260"/>
      <c r="E10" s="261"/>
      <c r="F10" s="261"/>
      <c r="G10" s="260"/>
      <c r="H10" s="260"/>
    </row>
    <row r="11" spans="1:8" ht="30" customHeight="1">
      <c r="A11" s="114" t="s">
        <v>54</v>
      </c>
      <c r="B11" s="61" t="s">
        <v>37</v>
      </c>
      <c r="C11" s="61" t="s">
        <v>38</v>
      </c>
      <c r="D11" s="116" t="s">
        <v>83</v>
      </c>
      <c r="E11" s="157" t="s">
        <v>70</v>
      </c>
      <c r="F11" s="148" t="s">
        <v>36</v>
      </c>
      <c r="G11" s="265" t="s">
        <v>86</v>
      </c>
      <c r="H11" s="266"/>
    </row>
    <row r="12" spans="1:8" ht="24.75" customHeight="1">
      <c r="A12" s="262" t="s">
        <v>48</v>
      </c>
      <c r="B12" s="275" t="s">
        <v>68</v>
      </c>
      <c r="C12" s="32" t="s">
        <v>100</v>
      </c>
      <c r="D12" s="273">
        <f>'【様式9-1】報酬等の算出根拠 '!I22</f>
        <v>0</v>
      </c>
      <c r="E12" s="156">
        <v>1</v>
      </c>
      <c r="F12" s="149">
        <f>'【様式9-1】報酬等の算出根拠 '!J7</f>
        <v>0</v>
      </c>
      <c r="G12" s="271">
        <f>SUM($D$12*E12*F12)</f>
        <v>0</v>
      </c>
      <c r="H12" s="272"/>
    </row>
    <row r="13" spans="1:8" ht="24.75" customHeight="1">
      <c r="A13" s="263"/>
      <c r="B13" s="276"/>
      <c r="C13" s="32" t="s">
        <v>101</v>
      </c>
      <c r="D13" s="274"/>
      <c r="E13" s="156">
        <v>1</v>
      </c>
      <c r="F13" s="149">
        <f>'【様式9-1】報酬等の算出根拠 '!J8</f>
        <v>0</v>
      </c>
      <c r="G13" s="271">
        <f>SUM($D$12*E13*F13)</f>
        <v>0</v>
      </c>
      <c r="H13" s="272"/>
    </row>
    <row r="14" spans="1:8" ht="24.75" customHeight="1">
      <c r="A14" s="263"/>
      <c r="B14" s="276"/>
      <c r="C14" s="32" t="s">
        <v>102</v>
      </c>
      <c r="D14" s="274"/>
      <c r="E14" s="156">
        <v>1</v>
      </c>
      <c r="F14" s="149">
        <f>'【様式9-1】報酬等の算出根拠 '!J9</f>
        <v>0</v>
      </c>
      <c r="G14" s="271">
        <f>SUM($D$12*E14*F14)</f>
        <v>0</v>
      </c>
      <c r="H14" s="272"/>
    </row>
    <row r="15" spans="1:8" ht="24.75" customHeight="1">
      <c r="A15" s="263"/>
      <c r="B15" s="277"/>
      <c r="C15" s="32" t="s">
        <v>103</v>
      </c>
      <c r="D15" s="274"/>
      <c r="E15" s="156">
        <v>1</v>
      </c>
      <c r="F15" s="149">
        <f>'【様式9-1】報酬等の算出根拠 '!J10</f>
        <v>0</v>
      </c>
      <c r="G15" s="271">
        <f>SUM($D$12*E15*F15)</f>
        <v>0</v>
      </c>
      <c r="H15" s="272"/>
    </row>
    <row r="16" spans="1:8" ht="24.75" customHeight="1" thickBot="1">
      <c r="A16" s="263"/>
      <c r="B16" s="277"/>
      <c r="C16" s="35" t="s">
        <v>104</v>
      </c>
      <c r="D16" s="274"/>
      <c r="E16" s="156">
        <v>8</v>
      </c>
      <c r="F16" s="149">
        <f>'【様式9-1】報酬等の算出根拠 '!J11</f>
        <v>0</v>
      </c>
      <c r="G16" s="271">
        <f>SUM($D$12*E16*F16)</f>
        <v>0</v>
      </c>
      <c r="H16" s="272"/>
    </row>
    <row r="17" spans="1:8" ht="24.75" customHeight="1" thickBot="1" thickTop="1">
      <c r="A17" s="263"/>
      <c r="B17" s="278"/>
      <c r="C17" s="281" t="s">
        <v>84</v>
      </c>
      <c r="D17" s="294"/>
      <c r="E17" s="294"/>
      <c r="F17" s="294"/>
      <c r="G17" s="279">
        <f>SUM(G12:H16)</f>
        <v>0</v>
      </c>
      <c r="H17" s="280"/>
    </row>
    <row r="18" spans="1:8" ht="30" customHeight="1" thickTop="1">
      <c r="A18" s="263"/>
      <c r="B18" s="61" t="s">
        <v>37</v>
      </c>
      <c r="C18" s="61" t="s">
        <v>38</v>
      </c>
      <c r="D18" s="120" t="s">
        <v>83</v>
      </c>
      <c r="E18" s="157" t="s">
        <v>70</v>
      </c>
      <c r="F18" s="116" t="s">
        <v>36</v>
      </c>
      <c r="G18" s="265" t="s">
        <v>86</v>
      </c>
      <c r="H18" s="266"/>
    </row>
    <row r="19" spans="1:8" ht="24.75" customHeight="1">
      <c r="A19" s="263"/>
      <c r="B19" s="275" t="s">
        <v>69</v>
      </c>
      <c r="C19" s="32" t="s">
        <v>100</v>
      </c>
      <c r="D19" s="283">
        <f>'【様式9-1】報酬等の算出根拠 '!G32</f>
        <v>0</v>
      </c>
      <c r="E19" s="156">
        <v>1</v>
      </c>
      <c r="F19" s="150">
        <f>F12</f>
        <v>0</v>
      </c>
      <c r="G19" s="173">
        <f>SUM($D$19*E19*F19)</f>
        <v>0</v>
      </c>
      <c r="H19" s="267"/>
    </row>
    <row r="20" spans="1:8" ht="24.75" customHeight="1">
      <c r="A20" s="263"/>
      <c r="B20" s="276"/>
      <c r="C20" s="32" t="s">
        <v>101</v>
      </c>
      <c r="D20" s="284"/>
      <c r="E20" s="156">
        <v>1</v>
      </c>
      <c r="F20" s="150">
        <f>F13</f>
        <v>0</v>
      </c>
      <c r="G20" s="173">
        <f>SUM($D$19*E20*F20)</f>
        <v>0</v>
      </c>
      <c r="H20" s="267"/>
    </row>
    <row r="21" spans="1:8" ht="24.75" customHeight="1">
      <c r="A21" s="263"/>
      <c r="B21" s="276"/>
      <c r="C21" s="32" t="s">
        <v>102</v>
      </c>
      <c r="D21" s="284"/>
      <c r="E21" s="156">
        <v>1</v>
      </c>
      <c r="F21" s="150">
        <f>F14</f>
        <v>0</v>
      </c>
      <c r="G21" s="173">
        <f>SUM($D$19*E21*F21)</f>
        <v>0</v>
      </c>
      <c r="H21" s="267"/>
    </row>
    <row r="22" spans="1:8" ht="24.75" customHeight="1">
      <c r="A22" s="263"/>
      <c r="B22" s="277"/>
      <c r="C22" s="32" t="s">
        <v>103</v>
      </c>
      <c r="D22" s="284"/>
      <c r="E22" s="156">
        <v>1</v>
      </c>
      <c r="F22" s="150">
        <f>F15</f>
        <v>0</v>
      </c>
      <c r="G22" s="173">
        <f>SUM($D$19*E22*F22)</f>
        <v>0</v>
      </c>
      <c r="H22" s="267"/>
    </row>
    <row r="23" spans="1:8" ht="24.75" customHeight="1" thickBot="1">
      <c r="A23" s="263"/>
      <c r="B23" s="277"/>
      <c r="C23" s="35" t="s">
        <v>104</v>
      </c>
      <c r="D23" s="285"/>
      <c r="E23" s="156">
        <v>8</v>
      </c>
      <c r="F23" s="150">
        <f>F16</f>
        <v>0</v>
      </c>
      <c r="G23" s="173">
        <f>SUM($D$19*E23*F23)</f>
        <v>0</v>
      </c>
      <c r="H23" s="267"/>
    </row>
    <row r="24" spans="1:8" ht="24.75" customHeight="1" thickBot="1" thickTop="1">
      <c r="A24" s="263"/>
      <c r="B24" s="278"/>
      <c r="C24" s="281" t="s">
        <v>84</v>
      </c>
      <c r="D24" s="282"/>
      <c r="E24" s="282"/>
      <c r="F24" s="282"/>
      <c r="G24" s="279">
        <f>SUM(G19:H23)</f>
        <v>0</v>
      </c>
      <c r="H24" s="280"/>
    </row>
    <row r="25" spans="1:8" ht="24.75" customHeight="1" thickBot="1" thickTop="1">
      <c r="A25" s="264"/>
      <c r="B25" s="253" t="s">
        <v>85</v>
      </c>
      <c r="C25" s="254"/>
      <c r="D25" s="254"/>
      <c r="E25" s="254"/>
      <c r="F25" s="255"/>
      <c r="G25" s="251">
        <f>SUM(G17+G24)</f>
        <v>0</v>
      </c>
      <c r="H25" s="252"/>
    </row>
    <row r="26" ht="15" customHeight="1"/>
  </sheetData>
  <sheetProtection/>
  <mergeCells count="32">
    <mergeCell ref="G12:H12"/>
    <mergeCell ref="G15:H15"/>
    <mergeCell ref="C24:F24"/>
    <mergeCell ref="D19:D23"/>
    <mergeCell ref="G20:H20"/>
    <mergeCell ref="G21:H21"/>
    <mergeCell ref="A1:B1"/>
    <mergeCell ref="A6:B6"/>
    <mergeCell ref="C6:D6"/>
    <mergeCell ref="F6:H6"/>
    <mergeCell ref="A3:H3"/>
    <mergeCell ref="C17:F17"/>
    <mergeCell ref="G13:H13"/>
    <mergeCell ref="G14:H14"/>
    <mergeCell ref="G11:H11"/>
    <mergeCell ref="D12:D16"/>
    <mergeCell ref="B12:B17"/>
    <mergeCell ref="B19:B24"/>
    <mergeCell ref="G16:H16"/>
    <mergeCell ref="G17:H17"/>
    <mergeCell ref="G23:H23"/>
    <mergeCell ref="G24:H24"/>
    <mergeCell ref="G25:H25"/>
    <mergeCell ref="B25:F25"/>
    <mergeCell ref="A7:B7"/>
    <mergeCell ref="C7:D7"/>
    <mergeCell ref="A10:H10"/>
    <mergeCell ref="A12:A25"/>
    <mergeCell ref="G18:H18"/>
    <mergeCell ref="G19:H19"/>
    <mergeCell ref="E7:H7"/>
    <mergeCell ref="G22:H22"/>
  </mergeCells>
  <printOptions/>
  <pageMargins left="0.7874015748031497" right="0.7874015748031497" top="0.5905511811023623" bottom="0.4724409448818898" header="0.5118110236220472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3.5"/>
  <cols>
    <col min="1" max="2" width="4.125" style="1" customWidth="1"/>
    <col min="3" max="3" width="20.625" style="1" customWidth="1"/>
    <col min="4" max="8" width="11.625" style="1" customWidth="1"/>
    <col min="9" max="16384" width="9.00390625" style="1" customWidth="1"/>
  </cols>
  <sheetData>
    <row r="1" spans="1:8" ht="17.25">
      <c r="A1" s="302" t="s">
        <v>71</v>
      </c>
      <c r="B1" s="302"/>
      <c r="C1" s="302"/>
      <c r="H1" s="162" t="str">
        <f>'【様式9-1】報酬等の算出根拠 '!J1</f>
        <v>※訪問介護</v>
      </c>
    </row>
    <row r="2" spans="1:3" ht="12.75" customHeight="1">
      <c r="A2" s="60"/>
      <c r="B2" s="60"/>
      <c r="C2" s="60"/>
    </row>
    <row r="3" spans="1:8" ht="27.75" customHeight="1">
      <c r="A3" s="177" t="s">
        <v>108</v>
      </c>
      <c r="B3" s="177"/>
      <c r="C3" s="177"/>
      <c r="D3" s="177"/>
      <c r="E3" s="177"/>
      <c r="F3" s="177"/>
      <c r="G3" s="177"/>
      <c r="H3" s="177"/>
    </row>
    <row r="4" spans="1:8" ht="11.25" customHeight="1" thickBot="1">
      <c r="A4" s="69"/>
      <c r="B4" s="4"/>
      <c r="C4" s="4"/>
      <c r="D4" s="4"/>
      <c r="E4" s="4"/>
      <c r="F4" s="4"/>
      <c r="G4" s="4"/>
      <c r="H4" s="4"/>
    </row>
    <row r="5" spans="1:8" ht="30" customHeight="1">
      <c r="A5" s="246" t="s">
        <v>10</v>
      </c>
      <c r="B5" s="221"/>
      <c r="C5" s="305">
        <f>'【様式9-1】報酬等の算出根拠 '!C6:F6</f>
        <v>0</v>
      </c>
      <c r="D5" s="305"/>
      <c r="E5" s="115" t="s">
        <v>39</v>
      </c>
      <c r="F5" s="305">
        <f>'【様式9-1】報酬等の算出根拠 '!C8</f>
        <v>0</v>
      </c>
      <c r="G5" s="305"/>
      <c r="H5" s="309"/>
    </row>
    <row r="6" spans="1:8" ht="30" customHeight="1" thickBot="1">
      <c r="A6" s="249" t="s">
        <v>14</v>
      </c>
      <c r="B6" s="250"/>
      <c r="C6" s="306">
        <f>'【様式9-1】報酬等の算出根拠 '!C7:F7</f>
        <v>0</v>
      </c>
      <c r="D6" s="307"/>
      <c r="E6" s="308"/>
      <c r="F6" s="311"/>
      <c r="G6" s="312"/>
      <c r="H6" s="313"/>
    </row>
    <row r="7" spans="1:8" ht="27.75" customHeight="1" thickBot="1">
      <c r="A7" s="4"/>
      <c r="B7" s="4"/>
      <c r="C7" s="76"/>
      <c r="D7" s="76"/>
      <c r="E7" s="77"/>
      <c r="F7" s="4"/>
      <c r="G7" s="310" t="s">
        <v>62</v>
      </c>
      <c r="H7" s="310"/>
    </row>
    <row r="8" ht="18.75" customHeight="1" hidden="1" thickBot="1">
      <c r="H8" s="59"/>
    </row>
    <row r="9" spans="1:8" ht="32.25" customHeight="1">
      <c r="A9" s="314" t="s">
        <v>8</v>
      </c>
      <c r="B9" s="315"/>
      <c r="C9" s="316"/>
      <c r="D9" s="82" t="s">
        <v>48</v>
      </c>
      <c r="E9" s="82" t="s">
        <v>49</v>
      </c>
      <c r="F9" s="82" t="s">
        <v>50</v>
      </c>
      <c r="G9" s="82" t="s">
        <v>51</v>
      </c>
      <c r="H9" s="83" t="s">
        <v>52</v>
      </c>
    </row>
    <row r="10" spans="1:8" ht="18" customHeight="1">
      <c r="A10" s="317"/>
      <c r="B10" s="318"/>
      <c r="C10" s="319"/>
      <c r="D10" s="129" t="s">
        <v>72</v>
      </c>
      <c r="E10" s="129" t="s">
        <v>72</v>
      </c>
      <c r="F10" s="129" t="s">
        <v>72</v>
      </c>
      <c r="G10" s="129" t="s">
        <v>72</v>
      </c>
      <c r="H10" s="130" t="s">
        <v>72</v>
      </c>
    </row>
    <row r="11" spans="1:8" ht="17.25" customHeight="1">
      <c r="A11" s="320"/>
      <c r="B11" s="183"/>
      <c r="C11" s="321"/>
      <c r="D11" s="131">
        <f>SUM((('【様式9-1】報酬等の算出根拠 '!J11*8)+'【様式9-1】報酬等の算出根拠 '!J7+'【様式9-1】報酬等の算出根拠 '!J8+'【様式9-1】報酬等の算出根拠 '!J9+'【様式9-1】報酬等の算出根拠 '!J10)/12)</f>
        <v>0</v>
      </c>
      <c r="E11" s="132"/>
      <c r="F11" s="132"/>
      <c r="G11" s="132"/>
      <c r="H11" s="133"/>
    </row>
    <row r="12" spans="1:8" ht="42.75" customHeight="1">
      <c r="A12" s="296" t="s">
        <v>7</v>
      </c>
      <c r="B12" s="299" t="s">
        <v>0</v>
      </c>
      <c r="C12" s="62" t="s">
        <v>2</v>
      </c>
      <c r="D12" s="78">
        <f>SUM('【様式9-3】稼働年別の算出根拠'!G25:H25)</f>
        <v>0</v>
      </c>
      <c r="E12" s="91"/>
      <c r="F12" s="91"/>
      <c r="G12" s="91"/>
      <c r="H12" s="92"/>
    </row>
    <row r="13" spans="1:8" ht="42.75" customHeight="1">
      <c r="A13" s="297"/>
      <c r="B13" s="300"/>
      <c r="C13" s="322" t="s">
        <v>109</v>
      </c>
      <c r="D13" s="87"/>
      <c r="E13" s="87"/>
      <c r="F13" s="87"/>
      <c r="G13" s="87"/>
      <c r="H13" s="88"/>
    </row>
    <row r="14" spans="1:8" ht="42.75" customHeight="1">
      <c r="A14" s="297"/>
      <c r="B14" s="300"/>
      <c r="C14" s="63" t="s">
        <v>3</v>
      </c>
      <c r="D14" s="87"/>
      <c r="E14" s="87"/>
      <c r="F14" s="87"/>
      <c r="G14" s="87"/>
      <c r="H14" s="88"/>
    </row>
    <row r="15" spans="1:8" ht="42.75" customHeight="1">
      <c r="A15" s="297"/>
      <c r="B15" s="300"/>
      <c r="C15" s="63" t="s">
        <v>4</v>
      </c>
      <c r="D15" s="87"/>
      <c r="E15" s="87"/>
      <c r="F15" s="87"/>
      <c r="G15" s="87"/>
      <c r="H15" s="88"/>
    </row>
    <row r="16" spans="1:8" ht="42.75" customHeight="1">
      <c r="A16" s="297"/>
      <c r="B16" s="300"/>
      <c r="C16" s="63"/>
      <c r="D16" s="87"/>
      <c r="E16" s="87"/>
      <c r="F16" s="87"/>
      <c r="G16" s="87"/>
      <c r="H16" s="88"/>
    </row>
    <row r="17" spans="1:8" ht="42.75" customHeight="1">
      <c r="A17" s="297"/>
      <c r="B17" s="300"/>
      <c r="C17" s="64"/>
      <c r="D17" s="89"/>
      <c r="E17" s="89"/>
      <c r="F17" s="89"/>
      <c r="G17" s="89"/>
      <c r="H17" s="90"/>
    </row>
    <row r="18" spans="1:8" ht="42.75" customHeight="1">
      <c r="A18" s="297"/>
      <c r="B18" s="301"/>
      <c r="C18" s="167" t="s">
        <v>11</v>
      </c>
      <c r="D18" s="71">
        <f>SUM(D12:D17)</f>
        <v>0</v>
      </c>
      <c r="E18" s="71">
        <f>SUM(E12:E17)</f>
        <v>0</v>
      </c>
      <c r="F18" s="71">
        <f>SUM(F12:F17)</f>
        <v>0</v>
      </c>
      <c r="G18" s="71">
        <f>SUM(G12:G17)</f>
        <v>0</v>
      </c>
      <c r="H18" s="79">
        <f>SUM(H12:H17)</f>
        <v>0</v>
      </c>
    </row>
    <row r="19" spans="1:8" ht="42.75" customHeight="1">
      <c r="A19" s="297"/>
      <c r="B19" s="299" t="s">
        <v>1</v>
      </c>
      <c r="C19" s="62" t="s">
        <v>5</v>
      </c>
      <c r="D19" s="78">
        <f>SUM('【様式9-2】人件費内訳'!G30)</f>
        <v>0</v>
      </c>
      <c r="E19" s="91"/>
      <c r="F19" s="91"/>
      <c r="G19" s="91"/>
      <c r="H19" s="92"/>
    </row>
    <row r="20" spans="1:8" ht="42.75" customHeight="1">
      <c r="A20" s="297"/>
      <c r="B20" s="300"/>
      <c r="C20" s="63" t="s">
        <v>6</v>
      </c>
      <c r="D20" s="87"/>
      <c r="E20" s="87"/>
      <c r="F20" s="87"/>
      <c r="G20" s="87"/>
      <c r="H20" s="88"/>
    </row>
    <row r="21" spans="1:8" ht="42.75" customHeight="1">
      <c r="A21" s="297"/>
      <c r="B21" s="300"/>
      <c r="C21" s="66" t="s">
        <v>9</v>
      </c>
      <c r="D21" s="89"/>
      <c r="E21" s="89"/>
      <c r="F21" s="89"/>
      <c r="G21" s="89"/>
      <c r="H21" s="90"/>
    </row>
    <row r="22" spans="1:8" ht="42.75" customHeight="1">
      <c r="A22" s="297"/>
      <c r="B22" s="301"/>
      <c r="C22" s="65" t="s">
        <v>12</v>
      </c>
      <c r="D22" s="71">
        <f>SUM(D19:D21)</f>
        <v>0</v>
      </c>
      <c r="E22" s="71">
        <f>SUM(E19:E21)</f>
        <v>0</v>
      </c>
      <c r="F22" s="71">
        <f>SUM(F19:F21)</f>
        <v>0</v>
      </c>
      <c r="G22" s="71">
        <f>SUM(G19:G21)</f>
        <v>0</v>
      </c>
      <c r="H22" s="79">
        <f>SUM(H19:H21)</f>
        <v>0</v>
      </c>
    </row>
    <row r="23" spans="1:8" ht="42.75" customHeight="1" thickBot="1">
      <c r="A23" s="298"/>
      <c r="B23" s="303" t="s">
        <v>13</v>
      </c>
      <c r="C23" s="304"/>
      <c r="D23" s="80">
        <f>D18-D22</f>
        <v>0</v>
      </c>
      <c r="E23" s="80">
        <f>E18-E22</f>
        <v>0</v>
      </c>
      <c r="F23" s="80">
        <f>F18-F22</f>
        <v>0</v>
      </c>
      <c r="G23" s="80">
        <f>G18-G22</f>
        <v>0</v>
      </c>
      <c r="H23" s="81">
        <f>H18-H22</f>
        <v>0</v>
      </c>
    </row>
    <row r="24" ht="12" customHeight="1"/>
    <row r="25" spans="1:3" ht="19.5" customHeight="1">
      <c r="A25" s="295" t="s">
        <v>16</v>
      </c>
      <c r="B25" s="295"/>
      <c r="C25" s="67" t="s">
        <v>56</v>
      </c>
    </row>
    <row r="26" spans="1:3" ht="19.5" customHeight="1">
      <c r="A26" s="67"/>
      <c r="B26" s="67"/>
      <c r="C26" s="67" t="s">
        <v>17</v>
      </c>
    </row>
    <row r="27" spans="1:3" ht="19.5" customHeight="1">
      <c r="A27" s="67"/>
      <c r="B27" s="67"/>
      <c r="C27" s="67" t="s">
        <v>18</v>
      </c>
    </row>
    <row r="28" spans="1:3" ht="19.5" customHeight="1">
      <c r="A28" s="67"/>
      <c r="B28" s="67"/>
      <c r="C28" s="67" t="s">
        <v>53</v>
      </c>
    </row>
  </sheetData>
  <sheetProtection/>
  <mergeCells count="15">
    <mergeCell ref="C6:E6"/>
    <mergeCell ref="F5:H5"/>
    <mergeCell ref="G7:H7"/>
    <mergeCell ref="F6:H6"/>
    <mergeCell ref="A9:C11"/>
    <mergeCell ref="A25:B25"/>
    <mergeCell ref="A12:A23"/>
    <mergeCell ref="B12:B18"/>
    <mergeCell ref="B19:B22"/>
    <mergeCell ref="A1:C1"/>
    <mergeCell ref="B23:C23"/>
    <mergeCell ref="A5:B5"/>
    <mergeCell ref="C5:D5"/>
    <mergeCell ref="A3:H3"/>
    <mergeCell ref="A6:B6"/>
  </mergeCells>
  <printOptions horizontalCentered="1"/>
  <pageMargins left="0.7874015748031497" right="0.7874015748031497" top="0.5905511811023623" bottom="0.3937007874015748" header="0.5118110236220472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koubo09-2</dc:title>
  <dc:subject/>
  <dc:creator>yokote</dc:creator>
  <cp:keywords/>
  <dc:description/>
  <cp:lastModifiedBy>佐藤 庄平</cp:lastModifiedBy>
  <cp:lastPrinted>2015-10-09T07:05:04Z</cp:lastPrinted>
  <dcterms:created xsi:type="dcterms:W3CDTF">2006-06-27T07:33:29Z</dcterms:created>
  <dcterms:modified xsi:type="dcterms:W3CDTF">2015-10-09T07:13:16Z</dcterms:modified>
  <cp:category/>
  <cp:version/>
  <cp:contentType/>
  <cp:contentStatus/>
  <cp:revision>1</cp:revision>
</cp:coreProperties>
</file>