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ET8UYFay7ZM1UZjPh1rFaXtWkuNWIn33YQFW1MD3RVJQG97qiOlrj8h+dAMmUFI5vHJPyo9LnjHKLGgaK92kNg==" workbookSaltValue="dxAbMjsGz3Q4NznmfqEsmA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DW7" i="5"/>
  <c r="DV7" i="5"/>
  <c r="DJ7" i="5"/>
  <c r="DI7" i="5"/>
  <c r="CV7" i="5"/>
  <c r="CU7" i="5"/>
  <c r="CT7" i="5"/>
  <c r="CS7" i="5"/>
  <c r="CR7" i="5"/>
  <c r="CQ7" i="5"/>
  <c r="CP7" i="5"/>
  <c r="LX53" i="4" s="1"/>
  <c r="CO7" i="5"/>
  <c r="CN7" i="5"/>
  <c r="CM7" i="5"/>
  <c r="CK7" i="5"/>
  <c r="IX54" i="4" s="1"/>
  <c r="CJ7" i="5"/>
  <c r="IJ54" i="4" s="1"/>
  <c r="CI7" i="5"/>
  <c r="CH7" i="5"/>
  <c r="CG7" i="5"/>
  <c r="GT54" i="4" s="1"/>
  <c r="CF7" i="5"/>
  <c r="CE7" i="5"/>
  <c r="CD7" i="5"/>
  <c r="CC7" i="5"/>
  <c r="HH53" i="4" s="1"/>
  <c r="CB7" i="5"/>
  <c r="BZ7" i="5"/>
  <c r="BY7" i="5"/>
  <c r="BX7" i="5"/>
  <c r="EH54" i="4" s="1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AV7" i="5"/>
  <c r="AU7" i="5"/>
  <c r="AS7" i="5"/>
  <c r="FJ32" i="4" s="1"/>
  <c r="AR7" i="5"/>
  <c r="AQ7" i="5"/>
  <c r="AP7" i="5"/>
  <c r="AO7" i="5"/>
  <c r="DF32" i="4" s="1"/>
  <c r="AN7" i="5"/>
  <c r="AM7" i="5"/>
  <c r="AL7" i="5"/>
  <c r="AK7" i="5"/>
  <c r="AJ7" i="5"/>
  <c r="AH7" i="5"/>
  <c r="AG7" i="5"/>
  <c r="AF7" i="5"/>
  <c r="AT32" i="4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E88" i="4"/>
  <c r="D88" i="4"/>
  <c r="C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HV54" i="4"/>
  <c r="HH54" i="4"/>
  <c r="FJ54" i="4"/>
  <c r="EV54" i="4"/>
  <c r="DT54" i="4"/>
  <c r="DF54" i="4"/>
  <c r="BV54" i="4"/>
  <c r="BH54" i="4"/>
  <c r="AT54" i="4"/>
  <c r="AF54" i="4"/>
  <c r="R54" i="4"/>
  <c r="ML53" i="4"/>
  <c r="LJ53" i="4"/>
  <c r="KV53" i="4"/>
  <c r="KH53" i="4"/>
  <c r="IX53" i="4"/>
  <c r="IJ53" i="4"/>
  <c r="HV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V32" i="4"/>
  <c r="EH32" i="4"/>
  <c r="DT32" i="4"/>
  <c r="BV32" i="4"/>
  <c r="BH32" i="4"/>
  <c r="AF32" i="4"/>
  <c r="R32" i="4"/>
  <c r="IX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DU8" i="4"/>
  <c r="AQ8" i="4"/>
  <c r="B8" i="4"/>
  <c r="B6" i="4"/>
  <c r="IX76" i="4" l="1"/>
  <c r="IX52" i="4"/>
  <c r="BV76" i="4"/>
  <c r="FJ52" i="4"/>
  <c r="IX30" i="4"/>
  <c r="ML76" i="4"/>
  <c r="BV52" i="4"/>
  <c r="FJ30" i="4"/>
  <c r="ML52" i="4"/>
  <c r="BV30" i="4"/>
  <c r="C11" i="5"/>
  <c r="D11" i="5"/>
  <c r="E11" i="5"/>
  <c r="B11" i="5"/>
  <c r="AT76" i="4" l="1"/>
  <c r="HV30" i="4"/>
  <c r="LJ76" i="4"/>
  <c r="AT52" i="4"/>
  <c r="EH30" i="4"/>
  <c r="HV76" i="4"/>
  <c r="LJ52" i="4"/>
  <c r="AT30" i="4"/>
  <c r="EH52" i="4"/>
  <c r="HV52" i="4"/>
  <c r="AF76" i="4"/>
  <c r="DT52" i="4"/>
  <c r="HH30" i="4"/>
  <c r="KV76" i="4"/>
  <c r="AF52" i="4"/>
  <c r="DT30" i="4"/>
  <c r="AF30" i="4"/>
  <c r="HH76" i="4"/>
  <c r="KV52" i="4"/>
  <c r="HH52" i="4"/>
  <c r="KH52" i="4"/>
  <c r="GT52" i="4"/>
  <c r="GT76" i="4"/>
  <c r="R76" i="4"/>
  <c r="DF52" i="4"/>
  <c r="GT30" i="4"/>
  <c r="R30" i="4"/>
  <c r="KH76" i="4"/>
  <c r="R52" i="4"/>
  <c r="DF30" i="4"/>
  <c r="IJ76" i="4"/>
  <c r="LX52" i="4"/>
  <c r="BH30" i="4"/>
  <c r="BH52" i="4"/>
  <c r="EV30" i="4"/>
  <c r="IJ52" i="4"/>
  <c r="LX76" i="4"/>
  <c r="BH76" i="4"/>
  <c r="EV52" i="4"/>
  <c r="IJ30" i="4"/>
</calcChain>
</file>

<file path=xl/sharedStrings.xml><?xml version="1.0" encoding="utf-8"?>
<sst xmlns="http://schemas.openxmlformats.org/spreadsheetml/2006/main" count="312" uniqueCount="148">
  <si>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</si>
  <si>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</si>
  <si>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</si>
  <si>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</si>
  <si>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</si>
  <si>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</si>
  <si>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</si>
  <si>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</si>
  <si>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</si>
  <si>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</si>
  <si>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</si>
  <si>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</si>
  <si>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</si>
  <si>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</si>
  <si>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</si>
  <si>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</si>
  <si>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</si>
  <si>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</si>
  <si>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</si>
  <si>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</si>
  <si>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</si>
  <si>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</si>
  <si>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</si>
  <si>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</si>
  <si>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</si>
  <si>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</si>
  <si>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</si>
  <si>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</si>
  <si>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</si>
  <si>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</si>
  <si>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</si>
  <si>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</si>
  <si>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</si>
  <si>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</si>
  <si>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</si>
  <si>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</si>
  <si>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</si>
  <si>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</si>
  <si>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</si>
  <si>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</si>
  <si>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</si>
  <si>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</si>
  <si>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</si>
  <si>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</si>
  <si>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</si>
  <si>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</si>
  <si>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</si>
  <si>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</si>
  <si>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</si>
  <si>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</si>
  <si>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</si>
  <si>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</si>
  <si>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</si>
  <si>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</si>
  <si>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</si>
  <si>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</si>
  <si>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</si>
  <si>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</si>
  <si>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</si>
  <si>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</si>
  <si>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</si>
  <si>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</si>
  <si>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</si>
  <si>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</si>
  <si>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</si>
  <si>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</si>
  <si>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</si>
  <si>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</si>
  <si>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</si>
  <si>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</si>
  <si>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</si>
  <si>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</si>
  <si>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</si>
  <si>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</si>
  <si>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</si>
  <si>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</si>
  <si>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</si>
  <si>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</si>
  <si>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</si>
  <si>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</si>
  <si>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</si>
  <si>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</si>
  <si>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</si>
  <si>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</si>
  <si>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</si>
  <si>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</si>
  <si>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</si>
  <si>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</si>
  <si>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</si>
  <si>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</si>
  <si>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</si>
  <si>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</si>
  <si>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</si>
  <si>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</si>
  <si>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</si>
  <si>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</si>
  <si>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</si>
  <si>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</si>
  <si>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</si>
  <si>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</si>
  <si>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</si>
  <si>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</si>
  <si>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</si>
  <si>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</si>
  <si>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</si>
  <si>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</si>
  <si>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</si>
  <si>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</si>
  <si>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</si>
  <si>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</si>
  <si>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</si>
  <si>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</si>
  <si>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</si>
  <si>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</si>
  <si>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</si>
  <si>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</si>
  <si>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</si>
  <si>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</si>
  <si>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</si>
  <si>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</si>
  <si>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</si>
  <si>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</si>
  <si>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</si>
  <si>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</si>
  <si>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</si>
  <si>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</si>
  <si>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</si>
  <si>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秋田県　横手市</t>
  </si>
  <si>
    <t>休養センターさくら荘</t>
  </si>
  <si>
    <t>法非適用</t>
  </si>
  <si>
    <t>観光施設事業</t>
  </si>
  <si>
    <t>休養宿泊施設</t>
  </si>
  <si>
    <t>Ａ１Ｂ２</t>
  </si>
  <si>
    <t>該当数値なし</t>
  </si>
  <si>
    <t>導入なし</t>
  </si>
  <si>
    <t>無</t>
  </si>
  <si>
    <t>有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</si>
  <si>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</si>
  <si>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</si>
  <si>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</si>
  <si>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</si>
  <si>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</si>
  <si>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</si>
  <si>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⑨施設の資産価値24,637千円に対し、⑩設備投資見込額は32,439千円と上回っているとおり、施設の老朽化が進んでいることから、今後、大規模な更新設備投資が見込まれる。</t>
    <rPh sb="1" eb="3">
      <t>シセツ</t>
    </rPh>
    <rPh sb="4" eb="6">
      <t>シサン</t>
    </rPh>
    <rPh sb="6" eb="8">
      <t>カチ</t>
    </rPh>
    <rPh sb="14" eb="16">
      <t>センエン</t>
    </rPh>
    <rPh sb="17" eb="18">
      <t>タイ</t>
    </rPh>
    <rPh sb="21" eb="23">
      <t>セツビ</t>
    </rPh>
    <rPh sb="23" eb="25">
      <t>トウシ</t>
    </rPh>
    <rPh sb="25" eb="27">
      <t>ミコミ</t>
    </rPh>
    <rPh sb="27" eb="28">
      <t>ガク</t>
    </rPh>
    <rPh sb="35" eb="37">
      <t>センエン</t>
    </rPh>
    <rPh sb="38" eb="40">
      <t>ウワマワ</t>
    </rPh>
    <rPh sb="48" eb="50">
      <t>シセツ</t>
    </rPh>
    <rPh sb="51" eb="54">
      <t>ロウキュウカ</t>
    </rPh>
    <rPh sb="55" eb="56">
      <t>スス</t>
    </rPh>
    <rPh sb="65" eb="67">
      <t>コンゴ</t>
    </rPh>
    <rPh sb="68" eb="71">
      <t>ダイキボ</t>
    </rPh>
    <rPh sb="72" eb="74">
      <t>コウシン</t>
    </rPh>
    <rPh sb="74" eb="76">
      <t>セツビ</t>
    </rPh>
    <rPh sb="76" eb="78">
      <t>トウシ</t>
    </rPh>
    <rPh sb="79" eb="81">
      <t>ミコ</t>
    </rPh>
    <phoneticPr fontId="6"/>
  </si>
  <si>
    <t>非設置</t>
    <rPh sb="0" eb="1">
      <t>ヒ</t>
    </rPh>
    <rPh sb="1" eb="3">
      <t>セッチ</t>
    </rPh>
    <phoneticPr fontId="6"/>
  </si>
  <si>
    <t>①収益的収支比率は回復基調であり、Ｈ27年以降は100％以上を維持しており黒字を確保している。また、⑥売上高ＧＯＰ比率は若干のマイナスとなっているものの、⑦ＥＢＩＴＤＡはＨ27年以降プラスに転じており、設備修繕費等をはじめ経費削減が図られている。
ただし、④定員稼働率が減少傾向であること、⑤売上高人件費比率が増加に転じていることから、稼働率上昇の施策実施と人件費抑制を図る必要がある。また、⑩設備投資見込額32,439千円のとおり、今後、大規模な設備投資が必要な場合、単年度収支が悪化する恐れがある。</t>
    <rPh sb="1" eb="4">
      <t>シュウエキテキ</t>
    </rPh>
    <rPh sb="4" eb="6">
      <t>シュウシ</t>
    </rPh>
    <rPh sb="6" eb="8">
      <t>ヒリツ</t>
    </rPh>
    <rPh sb="9" eb="11">
      <t>カイフク</t>
    </rPh>
    <rPh sb="11" eb="13">
      <t>キチョウ</t>
    </rPh>
    <rPh sb="20" eb="21">
      <t>ネン</t>
    </rPh>
    <rPh sb="21" eb="23">
      <t>イコウ</t>
    </rPh>
    <rPh sb="28" eb="30">
      <t>イジョウ</t>
    </rPh>
    <rPh sb="31" eb="33">
      <t>イジ</t>
    </rPh>
    <rPh sb="37" eb="39">
      <t>クロジ</t>
    </rPh>
    <rPh sb="40" eb="42">
      <t>カクホ</t>
    </rPh>
    <rPh sb="51" eb="53">
      <t>ウリアゲ</t>
    </rPh>
    <rPh sb="53" eb="54">
      <t>ダカ</t>
    </rPh>
    <rPh sb="57" eb="59">
      <t>ヒリツ</t>
    </rPh>
    <rPh sb="60" eb="62">
      <t>ジャッカン</t>
    </rPh>
    <rPh sb="88" eb="89">
      <t>ネン</t>
    </rPh>
    <rPh sb="89" eb="91">
      <t>イコウ</t>
    </rPh>
    <rPh sb="95" eb="96">
      <t>テン</t>
    </rPh>
    <rPh sb="101" eb="103">
      <t>セツビ</t>
    </rPh>
    <rPh sb="103" eb="105">
      <t>シュウゼン</t>
    </rPh>
    <rPh sb="105" eb="106">
      <t>ヒ</t>
    </rPh>
    <rPh sb="106" eb="107">
      <t>トウ</t>
    </rPh>
    <rPh sb="111" eb="113">
      <t>ケイヒ</t>
    </rPh>
    <rPh sb="113" eb="115">
      <t>サクゲン</t>
    </rPh>
    <rPh sb="116" eb="117">
      <t>ハカ</t>
    </rPh>
    <rPh sb="129" eb="131">
      <t>テイイン</t>
    </rPh>
    <rPh sb="131" eb="133">
      <t>カドウ</t>
    </rPh>
    <rPh sb="133" eb="134">
      <t>リツ</t>
    </rPh>
    <rPh sb="135" eb="137">
      <t>ゲンショウ</t>
    </rPh>
    <rPh sb="137" eb="139">
      <t>ケイコウ</t>
    </rPh>
    <rPh sb="146" eb="148">
      <t>ウリアゲ</t>
    </rPh>
    <rPh sb="148" eb="149">
      <t>ダカ</t>
    </rPh>
    <rPh sb="149" eb="152">
      <t>ジンケンヒ</t>
    </rPh>
    <rPh sb="152" eb="154">
      <t>ヒリツ</t>
    </rPh>
    <rPh sb="155" eb="157">
      <t>ゾウカ</t>
    </rPh>
    <rPh sb="158" eb="159">
      <t>テン</t>
    </rPh>
    <rPh sb="168" eb="170">
      <t>カドウ</t>
    </rPh>
    <rPh sb="170" eb="171">
      <t>リツ</t>
    </rPh>
    <rPh sb="171" eb="173">
      <t>ジョウショウ</t>
    </rPh>
    <rPh sb="174" eb="176">
      <t>シサク</t>
    </rPh>
    <rPh sb="176" eb="178">
      <t>ジッシ</t>
    </rPh>
    <rPh sb="179" eb="182">
      <t>ジンケンヒ</t>
    </rPh>
    <rPh sb="182" eb="184">
      <t>ヨクセイ</t>
    </rPh>
    <rPh sb="185" eb="186">
      <t>ハカ</t>
    </rPh>
    <rPh sb="187" eb="189">
      <t>ヒツヨウ</t>
    </rPh>
    <rPh sb="197" eb="199">
      <t>セツビ</t>
    </rPh>
    <rPh sb="199" eb="201">
      <t>トウシ</t>
    </rPh>
    <rPh sb="201" eb="203">
      <t>ミコミ</t>
    </rPh>
    <rPh sb="203" eb="204">
      <t>ガク</t>
    </rPh>
    <rPh sb="210" eb="212">
      <t>センエン</t>
    </rPh>
    <rPh sb="217" eb="219">
      <t>コンゴ</t>
    </rPh>
    <rPh sb="220" eb="223">
      <t>ダイキボ</t>
    </rPh>
    <rPh sb="224" eb="226">
      <t>セツビ</t>
    </rPh>
    <rPh sb="226" eb="228">
      <t>トウシ</t>
    </rPh>
    <rPh sb="229" eb="231">
      <t>ヒツヨウ</t>
    </rPh>
    <rPh sb="232" eb="234">
      <t>バアイ</t>
    </rPh>
    <rPh sb="235" eb="238">
      <t>タンネンド</t>
    </rPh>
    <rPh sb="238" eb="240">
      <t>シュウシ</t>
    </rPh>
    <rPh sb="241" eb="243">
      <t>アッカ</t>
    </rPh>
    <rPh sb="245" eb="246">
      <t>オソ</t>
    </rPh>
    <phoneticPr fontId="6"/>
  </si>
  <si>
    <t>公営企業は減少又は横ばいで推移しているが、周辺地域の宿泊客数は増加傾向にあるため、施設運営の見直しにより、宿泊需要の取込みを図る必要がある。</t>
    <rPh sb="0" eb="2">
      <t>コウエイ</t>
    </rPh>
    <rPh sb="2" eb="4">
      <t>キギョウ</t>
    </rPh>
    <rPh sb="5" eb="7">
      <t>ゲンショウ</t>
    </rPh>
    <rPh sb="7" eb="8">
      <t>マタ</t>
    </rPh>
    <rPh sb="9" eb="10">
      <t>ヨコ</t>
    </rPh>
    <rPh sb="13" eb="15">
      <t>スイイ</t>
    </rPh>
    <rPh sb="21" eb="23">
      <t>シュウヘン</t>
    </rPh>
    <rPh sb="23" eb="25">
      <t>チイキ</t>
    </rPh>
    <rPh sb="26" eb="28">
      <t>シュクハク</t>
    </rPh>
    <rPh sb="28" eb="29">
      <t>キャク</t>
    </rPh>
    <rPh sb="29" eb="30">
      <t>スウ</t>
    </rPh>
    <rPh sb="31" eb="33">
      <t>ゾウカ</t>
    </rPh>
    <rPh sb="33" eb="35">
      <t>ケイコウ</t>
    </rPh>
    <rPh sb="41" eb="43">
      <t>シセツ</t>
    </rPh>
    <rPh sb="43" eb="45">
      <t>ウンエイ</t>
    </rPh>
    <rPh sb="46" eb="48">
      <t>ミナオ</t>
    </rPh>
    <rPh sb="53" eb="55">
      <t>シュクハク</t>
    </rPh>
    <rPh sb="55" eb="57">
      <t>ジュヨウ</t>
    </rPh>
    <rPh sb="58" eb="59">
      <t>ト</t>
    </rPh>
    <rPh sb="59" eb="60">
      <t>コ</t>
    </rPh>
    <rPh sb="62" eb="63">
      <t>ハカ</t>
    </rPh>
    <rPh sb="64" eb="66">
      <t>ヒツヨウ</t>
    </rPh>
    <phoneticPr fontId="6"/>
  </si>
  <si>
    <t>客数は減少傾向であり稼働率も低下基調にある。また、今後は施設老朽化に伴う投資の増加が見込まれる。
利用料金の見直しなどにより、より効率的な運営体制の構築を図るが、本市の基本スタンスとして、民間譲渡に向けた取組を進める。</t>
    <rPh sb="0" eb="2">
      <t>キャクスウ</t>
    </rPh>
    <rPh sb="3" eb="5">
      <t>ゲンショウ</t>
    </rPh>
    <rPh sb="5" eb="7">
      <t>ケイコウ</t>
    </rPh>
    <rPh sb="10" eb="12">
      <t>カドウ</t>
    </rPh>
    <rPh sb="12" eb="13">
      <t>リツ</t>
    </rPh>
    <rPh sb="14" eb="16">
      <t>テイカ</t>
    </rPh>
    <rPh sb="16" eb="18">
      <t>キチョウ</t>
    </rPh>
    <rPh sb="25" eb="27">
      <t>コンゴ</t>
    </rPh>
    <rPh sb="28" eb="30">
      <t>シセツ</t>
    </rPh>
    <rPh sb="30" eb="33">
      <t>ロウキュウカ</t>
    </rPh>
    <rPh sb="34" eb="35">
      <t>トモナ</t>
    </rPh>
    <rPh sb="36" eb="38">
      <t>トウシ</t>
    </rPh>
    <rPh sb="39" eb="41">
      <t>ゾウカ</t>
    </rPh>
    <rPh sb="42" eb="44">
      <t>ミコ</t>
    </rPh>
    <rPh sb="49" eb="51">
      <t>リヨウ</t>
    </rPh>
    <rPh sb="51" eb="53">
      <t>リョウキン</t>
    </rPh>
    <rPh sb="54" eb="56">
      <t>ミナオ</t>
    </rPh>
    <rPh sb="65" eb="68">
      <t>コウリツテキ</t>
    </rPh>
    <rPh sb="69" eb="71">
      <t>ウンエイ</t>
    </rPh>
    <rPh sb="71" eb="73">
      <t>タイセイ</t>
    </rPh>
    <rPh sb="74" eb="76">
      <t>コウチク</t>
    </rPh>
    <rPh sb="77" eb="78">
      <t>ハカ</t>
    </rPh>
    <rPh sb="94" eb="96">
      <t>ミンカン</t>
    </rPh>
    <rPh sb="96" eb="98">
      <t>ジョウト</t>
    </rPh>
    <rPh sb="99" eb="100">
      <t>ム</t>
    </rPh>
    <rPh sb="102" eb="104">
      <t>トリク</t>
    </rPh>
    <rPh sb="105" eb="106">
      <t>スス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</si>
</sst>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4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7" fillId="0" borderId="9" xfId="1" applyFont="1" applyBorder="1" applyAlignment="1" applyProtection="1">
      <alignment horizontal="left" vertical="top" wrapText="1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7" fillId="0" borderId="10" xfId="1" applyFont="1" applyBorder="1" applyAlignment="1" applyProtection="1">
      <alignment horizontal="left" vertical="top" wrapText="1"/>
      <protection locked="0"/>
    </xf>
    <xf numFmtId="0" fontId="17" fillId="0" borderId="11" xfId="1" applyFont="1" applyBorder="1" applyAlignment="1" applyProtection="1">
      <alignment horizontal="left" vertical="top" wrapText="1"/>
      <protection locked="0"/>
    </xf>
    <xf numFmtId="0" fontId="17" fillId="0" borderId="1" xfId="1" applyFont="1" applyBorder="1" applyAlignment="1" applyProtection="1">
      <alignment horizontal="left" vertical="top" wrapText="1"/>
      <protection locked="0"/>
    </xf>
    <xf numFmtId="0" fontId="17" fillId="0" borderId="12" xfId="1" applyFont="1" applyBorder="1" applyAlignment="1" applyProtection="1">
      <alignment horizontal="left" vertical="top" wrapText="1"/>
      <protection locked="0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1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278</c:v>
                </c:pt>
                <c:pt idx="1">
                  <c:v>365</c:v>
                </c:pt>
                <c:pt idx="2">
                  <c:v>583</c:v>
                </c:pt>
                <c:pt idx="3">
                  <c:v>398</c:v>
                </c:pt>
                <c:pt idx="4">
                  <c:v>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58432"/>
        <c:axId val="9748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2452</c:v>
                </c:pt>
                <c:pt idx="1">
                  <c:v>2114</c:v>
                </c:pt>
                <c:pt idx="2">
                  <c:v>2284</c:v>
                </c:pt>
                <c:pt idx="3">
                  <c:v>3043</c:v>
                </c:pt>
                <c:pt idx="4">
                  <c:v>2401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58432"/>
        <c:axId val="97481088"/>
      </c:lineChart>
      <c:dateAx>
        <c:axId val="9745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81088"/>
        <c:crosses val="autoZero"/>
        <c:auto val="1"/>
        <c:lblOffset val="100"/>
        <c:baseTimeUnit val="years"/>
      </c:dateAx>
      <c:valAx>
        <c:axId val="9748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45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23744"/>
        <c:axId val="10143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23744"/>
        <c:axId val="101434112"/>
      </c:lineChart>
      <c:dateAx>
        <c:axId val="10142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34112"/>
        <c:crosses val="autoZero"/>
        <c:auto val="1"/>
        <c:lblOffset val="100"/>
        <c:baseTimeUnit val="years"/>
      </c:dateAx>
      <c:valAx>
        <c:axId val="10143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42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6.3899999999999998E-2</c:v>
                </c:pt>
                <c:pt idx="1">
                  <c:v>7.6700000000000004E-2</c:v>
                </c:pt>
                <c:pt idx="2">
                  <c:v>7.2999999999999995E-2</c:v>
                </c:pt>
                <c:pt idx="3">
                  <c:v>9.0999999999999998E-2</c:v>
                </c:pt>
                <c:pt idx="4">
                  <c:v>0.1149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0048"/>
        <c:axId val="101495936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2E-3</c:v>
                </c:pt>
                <c:pt idx="1">
                  <c:v>1.6999999999999999E-3</c:v>
                </c:pt>
                <c:pt idx="2">
                  <c:v>1.6000000000000001E-3</c:v>
                </c:pt>
                <c:pt idx="3">
                  <c:v>1.8E-3</c:v>
                </c:pt>
                <c:pt idx="4">
                  <c:v>1.8E-3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5648"/>
        <c:axId val="101497472"/>
      </c:lineChart>
      <c:dateAx>
        <c:axId val="10149004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1495936"/>
        <c:crosses val="autoZero"/>
        <c:auto val="1"/>
        <c:lblOffset val="100"/>
        <c:baseTimeUnit val="years"/>
      </c:dateAx>
      <c:valAx>
        <c:axId val="10149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1490048"/>
        <c:crosses val="autoZero"/>
        <c:crossBetween val="between"/>
      </c:valAx>
      <c:valAx>
        <c:axId val="10149747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1515648"/>
        <c:crosses val="max"/>
        <c:crossBetween val="between"/>
      </c:valAx>
      <c:dateAx>
        <c:axId val="10151564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1497472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2.9</c:v>
                </c:pt>
                <c:pt idx="2">
                  <c:v>5.2</c:v>
                </c:pt>
                <c:pt idx="3">
                  <c:v>3.8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62208"/>
        <c:axId val="1008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39.9</c:v>
                </c:pt>
                <c:pt idx="2">
                  <c:v>34.1</c:v>
                </c:pt>
                <c:pt idx="3">
                  <c:v>35.299999999999997</c:v>
                </c:pt>
                <c:pt idx="4">
                  <c:v>31.9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2208"/>
        <c:axId val="100872576"/>
      </c:lineChart>
      <c:dateAx>
        <c:axId val="1008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72576"/>
        <c:crosses val="autoZero"/>
        <c:auto val="1"/>
        <c:lblOffset val="100"/>
        <c:baseTimeUnit val="years"/>
      </c:dateAx>
      <c:valAx>
        <c:axId val="1008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86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96.1</c:v>
                </c:pt>
                <c:pt idx="1">
                  <c:v>94.6</c:v>
                </c:pt>
                <c:pt idx="2">
                  <c:v>95.9</c:v>
                </c:pt>
                <c:pt idx="3">
                  <c:v>105.3</c:v>
                </c:pt>
                <c:pt idx="4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23264"/>
        <c:axId val="10106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103.4</c:v>
                </c:pt>
                <c:pt idx="1">
                  <c:v>107.3</c:v>
                </c:pt>
                <c:pt idx="2">
                  <c:v>94.3</c:v>
                </c:pt>
                <c:pt idx="3">
                  <c:v>95.5</c:v>
                </c:pt>
                <c:pt idx="4">
                  <c:v>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3264"/>
        <c:axId val="101068800"/>
      </c:lineChart>
      <c:dateAx>
        <c:axId val="10092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68800"/>
        <c:crosses val="autoZero"/>
        <c:auto val="1"/>
        <c:lblOffset val="100"/>
        <c:baseTimeUnit val="years"/>
      </c:dateAx>
      <c:valAx>
        <c:axId val="10106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92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126</c:v>
                </c:pt>
                <c:pt idx="1">
                  <c:v>-2529</c:v>
                </c:pt>
                <c:pt idx="2">
                  <c:v>-4271</c:v>
                </c:pt>
                <c:pt idx="3">
                  <c:v>8671</c:v>
                </c:pt>
                <c:pt idx="4">
                  <c:v>5981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0816"/>
        <c:axId val="1010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-4003</c:v>
                </c:pt>
                <c:pt idx="1">
                  <c:v>-4441</c:v>
                </c:pt>
                <c:pt idx="2">
                  <c:v>-5233</c:v>
                </c:pt>
                <c:pt idx="3">
                  <c:v>-10636</c:v>
                </c:pt>
                <c:pt idx="4">
                  <c:v>-9903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0816"/>
        <c:axId val="101092736"/>
      </c:lineChart>
      <c:dateAx>
        <c:axId val="10109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92736"/>
        <c:crosses val="autoZero"/>
        <c:auto val="1"/>
        <c:lblOffset val="100"/>
        <c:baseTimeUnit val="years"/>
      </c:dateAx>
      <c:valAx>
        <c:axId val="1010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109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-0.2</c:v>
                </c:pt>
                <c:pt idx="1">
                  <c:v>-1.7</c:v>
                </c:pt>
                <c:pt idx="2">
                  <c:v>-3.4</c:v>
                </c:pt>
                <c:pt idx="3">
                  <c:v>0.3</c:v>
                </c:pt>
                <c:pt idx="4">
                  <c:v>-1.2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02944"/>
        <c:axId val="10120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-64.2</c:v>
                </c:pt>
                <c:pt idx="1">
                  <c:v>-1656.9</c:v>
                </c:pt>
                <c:pt idx="2">
                  <c:v>-14</c:v>
                </c:pt>
                <c:pt idx="3">
                  <c:v>-12.3</c:v>
                </c:pt>
                <c:pt idx="4">
                  <c:v>-13.3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2944"/>
        <c:axId val="101209216"/>
      </c:lineChart>
      <c:dateAx>
        <c:axId val="10120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09216"/>
        <c:crosses val="autoZero"/>
        <c:auto val="1"/>
        <c:lblOffset val="100"/>
        <c:baseTimeUnit val="years"/>
      </c:dateAx>
      <c:valAx>
        <c:axId val="10120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20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34</c:v>
                </c:pt>
                <c:pt idx="1">
                  <c:v>35.9</c:v>
                </c:pt>
                <c:pt idx="2">
                  <c:v>37.700000000000003</c:v>
                </c:pt>
                <c:pt idx="3">
                  <c:v>34.1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1712"/>
        <c:axId val="1012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35.5</c:v>
                </c:pt>
                <c:pt idx="2">
                  <c:v>36</c:v>
                </c:pt>
                <c:pt idx="3">
                  <c:v>35.799999999999997</c:v>
                </c:pt>
                <c:pt idx="4">
                  <c:v>37.299999999999997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1712"/>
        <c:axId val="101257984"/>
      </c:lineChart>
      <c:dateAx>
        <c:axId val="10125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57984"/>
        <c:crosses val="autoZero"/>
        <c:auto val="1"/>
        <c:lblOffset val="100"/>
        <c:baseTimeUnit val="years"/>
      </c:dateAx>
      <c:valAx>
        <c:axId val="1012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251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24.5</c:v>
                </c:pt>
                <c:pt idx="1">
                  <c:v>21.8</c:v>
                </c:pt>
                <c:pt idx="2">
                  <c:v>22.3</c:v>
                </c:pt>
                <c:pt idx="3">
                  <c:v>18.399999999999999</c:v>
                </c:pt>
                <c:pt idx="4">
                  <c:v>17.8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96384"/>
        <c:axId val="1013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22.2</c:v>
                </c:pt>
                <c:pt idx="2">
                  <c:v>22</c:v>
                </c:pt>
                <c:pt idx="3">
                  <c:v>22.6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96384"/>
        <c:axId val="101319040"/>
      </c:lineChart>
      <c:dateAx>
        <c:axId val="10129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19040"/>
        <c:crosses val="autoZero"/>
        <c:auto val="1"/>
        <c:lblOffset val="100"/>
        <c:baseTimeUnit val="years"/>
      </c:dateAx>
      <c:valAx>
        <c:axId val="10131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296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6.3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7440"/>
        <c:axId val="1013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46.8</c:v>
                </c:pt>
                <c:pt idx="2">
                  <c:v>31</c:v>
                </c:pt>
                <c:pt idx="3">
                  <c:v>18.3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57440"/>
        <c:axId val="101363712"/>
      </c:lineChart>
      <c:dateAx>
        <c:axId val="1013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63712"/>
        <c:crosses val="autoZero"/>
        <c:auto val="1"/>
        <c:lblOffset val="100"/>
        <c:baseTimeUnit val="years"/>
      </c:dateAx>
      <c:valAx>
        <c:axId val="1013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357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1360"/>
        <c:axId val="10139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1360"/>
        <c:axId val="101397632"/>
      </c:lineChart>
      <c:dateAx>
        <c:axId val="10139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97632"/>
        <c:crosses val="autoZero"/>
        <c:auto val="1"/>
        <c:lblOffset val="100"/>
        <c:baseTimeUnit val="years"/>
      </c:dateAx>
      <c:valAx>
        <c:axId val="10139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39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85" zoomScaleNormal="85" zoomScaleSheetLayoutView="70" workbookViewId="0">
      <selection activeCell="NI66" sqref="NI66:NW82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  <c r="NS2" s="141"/>
      <c r="NT2" s="141"/>
      <c r="NU2" s="141"/>
      <c r="NV2" s="141"/>
      <c r="NW2" s="141"/>
    </row>
    <row r="3" spans="1:387" ht="9.75" customHeight="1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  <c r="NS3" s="141"/>
      <c r="NT3" s="141"/>
      <c r="NU3" s="141"/>
      <c r="NV3" s="141"/>
      <c r="NW3" s="141"/>
    </row>
    <row r="4" spans="1:387" ht="9.75" customHeight="1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142" t="str">
        <f>データ!H6&amp;"　"&amp;データ!I6</f>
        <v>秋田県横手市　休養センターさくら荘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34" t="s">
        <v>6</v>
      </c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 t="s">
        <v>7</v>
      </c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 t="s">
        <v>8</v>
      </c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135" t="str">
        <f>データ!J7</f>
        <v>法非適用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7"/>
      <c r="AQ8" s="135" t="str">
        <f>データ!K7</f>
        <v>観光施設事業</v>
      </c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7"/>
      <c r="CF8" s="135" t="str">
        <f>データ!L7</f>
        <v>休養宿泊施設</v>
      </c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7"/>
      <c r="DU8" s="125" t="str">
        <f>データ!M7</f>
        <v>Ａ１Ｂ２</v>
      </c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38" t="s">
        <v>144</v>
      </c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24">
        <f>データ!S7</f>
        <v>8929</v>
      </c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5" t="str">
        <f>データ!T7</f>
        <v>導入なし</v>
      </c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6">
        <f>データ!U7</f>
        <v>0</v>
      </c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4"/>
      <c r="NI8" s="129" t="s">
        <v>10</v>
      </c>
      <c r="NJ8" s="130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34" t="s">
        <v>16</v>
      </c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 t="s">
        <v>17</v>
      </c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  <c r="LM9" s="134"/>
      <c r="LN9" s="134"/>
      <c r="LO9" s="134" t="s">
        <v>18</v>
      </c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134"/>
      <c r="ND9" s="134"/>
      <c r="NE9" s="134"/>
      <c r="NF9" s="134"/>
      <c r="NG9" s="134"/>
      <c r="NH9" s="4"/>
      <c r="NI9" s="139" t="s">
        <v>19</v>
      </c>
      <c r="NJ9" s="140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18" t="str">
        <f>データ!P7</f>
        <v>該当数値なし</v>
      </c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20"/>
      <c r="CF10" s="121">
        <f>データ!Q7</f>
        <v>2095</v>
      </c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3"/>
      <c r="DU10" s="124">
        <f>データ!R7</f>
        <v>94</v>
      </c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5" t="str">
        <f>データ!V7</f>
        <v>無</v>
      </c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6">
        <f>データ!W7</f>
        <v>73.900000000000006</v>
      </c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5" t="str">
        <f>データ!X7</f>
        <v>有</v>
      </c>
      <c r="LP10" s="125"/>
      <c r="LQ10" s="125"/>
      <c r="LR10" s="125"/>
      <c r="LS10" s="125"/>
      <c r="LT10" s="125"/>
      <c r="LU10" s="125"/>
      <c r="LV10" s="125"/>
      <c r="LW10" s="125"/>
      <c r="LX10" s="125"/>
      <c r="LY10" s="125"/>
      <c r="LZ10" s="125"/>
      <c r="MA10" s="125"/>
      <c r="MB10" s="125"/>
      <c r="MC10" s="125"/>
      <c r="MD10" s="125"/>
      <c r="ME10" s="125"/>
      <c r="MF10" s="125"/>
      <c r="MG10" s="125"/>
      <c r="MH10" s="125"/>
      <c r="MI10" s="125"/>
      <c r="MJ10" s="125"/>
      <c r="MK10" s="125"/>
      <c r="ML10" s="125"/>
      <c r="MM10" s="125"/>
      <c r="MN10" s="125"/>
      <c r="MO10" s="12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125"/>
      <c r="ND10" s="125"/>
      <c r="NE10" s="125"/>
      <c r="NF10" s="125"/>
      <c r="NG10" s="125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7" t="s">
        <v>23</v>
      </c>
      <c r="NJ11" s="127"/>
      <c r="NK11" s="127"/>
      <c r="NL11" s="127"/>
      <c r="NM11" s="127"/>
      <c r="NN11" s="127"/>
      <c r="NO11" s="127"/>
      <c r="NP11" s="127"/>
      <c r="NQ11" s="127"/>
      <c r="NR11" s="127"/>
      <c r="NS11" s="127"/>
      <c r="NT11" s="127"/>
      <c r="NU11" s="127"/>
      <c r="NV11" s="127"/>
      <c r="NW11" s="127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  <c r="NS12" s="127"/>
      <c r="NT12" s="127"/>
      <c r="NU12" s="127"/>
      <c r="NV12" s="127"/>
      <c r="NW12" s="127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  <c r="NS13" s="128"/>
      <c r="NT13" s="128"/>
      <c r="NU13" s="128"/>
      <c r="NV13" s="128"/>
      <c r="NW13" s="128"/>
    </row>
    <row r="14" spans="1:387" ht="13.5" customHeight="1">
      <c r="A14" s="19"/>
      <c r="B14" s="7"/>
      <c r="C14" s="8"/>
      <c r="D14" s="8"/>
      <c r="E14" s="8"/>
      <c r="F14" s="8"/>
      <c r="G14" s="8"/>
      <c r="H14" s="100" t="s">
        <v>24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8"/>
      <c r="JO14" s="8"/>
      <c r="JP14" s="8"/>
      <c r="JQ14" s="8"/>
      <c r="JR14" s="8"/>
      <c r="JS14" s="8"/>
      <c r="JT14" s="108" t="s">
        <v>25</v>
      </c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9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>
      <c r="A15" s="2"/>
      <c r="B15" s="20"/>
      <c r="C15" s="21"/>
      <c r="D15" s="21"/>
      <c r="E15" s="21"/>
      <c r="F15" s="21"/>
      <c r="G15" s="2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21"/>
      <c r="JO15" s="21"/>
      <c r="JP15" s="21"/>
      <c r="JQ15" s="21"/>
      <c r="JR15" s="21"/>
      <c r="JS15" s="21"/>
      <c r="JT15" s="110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11"/>
      <c r="NH15" s="2"/>
      <c r="NI15" s="112" t="s">
        <v>145</v>
      </c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4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2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4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2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4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2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4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2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4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2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4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2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4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2"/>
      <c r="NJ22" s="113"/>
      <c r="NK22" s="113"/>
      <c r="NL22" s="113"/>
      <c r="NM22" s="113"/>
      <c r="NN22" s="113"/>
      <c r="NO22" s="113"/>
      <c r="NP22" s="113"/>
      <c r="NQ22" s="113"/>
      <c r="NR22" s="113"/>
      <c r="NS22" s="113"/>
      <c r="NT22" s="113"/>
      <c r="NU22" s="113"/>
      <c r="NV22" s="113"/>
      <c r="NW22" s="114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2"/>
      <c r="NJ23" s="113"/>
      <c r="NK23" s="113"/>
      <c r="NL23" s="113"/>
      <c r="NM23" s="113"/>
      <c r="NN23" s="113"/>
      <c r="NO23" s="113"/>
      <c r="NP23" s="113"/>
      <c r="NQ23" s="113"/>
      <c r="NR23" s="113"/>
      <c r="NS23" s="113"/>
      <c r="NT23" s="113"/>
      <c r="NU23" s="113"/>
      <c r="NV23" s="113"/>
      <c r="NW23" s="114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2"/>
      <c r="NJ24" s="113"/>
      <c r="NK24" s="113"/>
      <c r="NL24" s="113"/>
      <c r="NM24" s="113"/>
      <c r="NN24" s="113"/>
      <c r="NO24" s="113"/>
      <c r="NP24" s="113"/>
      <c r="NQ24" s="113"/>
      <c r="NR24" s="113"/>
      <c r="NS24" s="113"/>
      <c r="NT24" s="113"/>
      <c r="NU24" s="113"/>
      <c r="NV24" s="113"/>
      <c r="NW24" s="114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2"/>
      <c r="NJ25" s="113"/>
      <c r="NK25" s="113"/>
      <c r="NL25" s="113"/>
      <c r="NM25" s="113"/>
      <c r="NN25" s="113"/>
      <c r="NO25" s="113"/>
      <c r="NP25" s="113"/>
      <c r="NQ25" s="113"/>
      <c r="NR25" s="113"/>
      <c r="NS25" s="113"/>
      <c r="NT25" s="113"/>
      <c r="NU25" s="113"/>
      <c r="NV25" s="113"/>
      <c r="NW25" s="114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2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4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2"/>
      <c r="NJ27" s="113"/>
      <c r="NK27" s="113"/>
      <c r="NL27" s="113"/>
      <c r="NM27" s="113"/>
      <c r="NN27" s="113"/>
      <c r="NO27" s="113"/>
      <c r="NP27" s="113"/>
      <c r="NQ27" s="113"/>
      <c r="NR27" s="113"/>
      <c r="NS27" s="113"/>
      <c r="NT27" s="113"/>
      <c r="NU27" s="113"/>
      <c r="NV27" s="113"/>
      <c r="NW27" s="114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2"/>
      <c r="NJ28" s="113"/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4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2"/>
      <c r="NJ29" s="113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4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5">
        <f>データ!$B$11</f>
        <v>40909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41275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41640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42005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42370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5">
        <f>データ!$B$11</f>
        <v>40909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41275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41640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42005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42370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5">
        <f>データ!$B$11</f>
        <v>40909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41275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41640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42005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42370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15"/>
      <c r="NJ30" s="116"/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7"/>
    </row>
    <row r="31" spans="1:387" ht="13.5" customHeight="1">
      <c r="A31" s="2"/>
      <c r="B31" s="22"/>
      <c r="C31" s="5"/>
      <c r="D31" s="5"/>
      <c r="E31" s="5"/>
      <c r="F31" s="5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4">
        <f>データ!Y7</f>
        <v>96.1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94.6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95.9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105.3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104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4">
        <f>データ!AJ7</f>
        <v>2.8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2.9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5.2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3.8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4.4000000000000004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2">
        <f>データ!AU7</f>
        <v>278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365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583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398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412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4">
        <f>データ!AD7</f>
        <v>103.4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107.3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94.3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95.5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96.2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4">
        <f>データ!AO7</f>
        <v>31.3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39.9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34.1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35.299999999999997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31.9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2">
        <f>データ!AZ7</f>
        <v>2452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2114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2284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3043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2401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89" t="s">
        <v>143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>
      <c r="A34" s="2"/>
      <c r="B34" s="22"/>
      <c r="C34" s="24"/>
      <c r="D34" s="5"/>
      <c r="E34" s="5"/>
      <c r="F34" s="5"/>
      <c r="G34" s="5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5"/>
      <c r="CN34" s="5"/>
      <c r="CO34" s="5"/>
      <c r="CP34" s="5"/>
      <c r="CQ34" s="5"/>
      <c r="CR34" s="5"/>
      <c r="CS34" s="5"/>
      <c r="CT34" s="5"/>
      <c r="CU34" s="5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4"/>
      <c r="GB34" s="24"/>
      <c r="GC34" s="24"/>
      <c r="GD34" s="24"/>
      <c r="GE34" s="24"/>
      <c r="GF34" s="24"/>
      <c r="GG34" s="24"/>
      <c r="GH34" s="24"/>
      <c r="GI34" s="24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5"/>
      <c r="JP34" s="5"/>
      <c r="JQ34" s="5"/>
      <c r="JR34" s="5"/>
      <c r="JS34" s="5"/>
      <c r="JT34" s="103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>
      <c r="A35" s="2"/>
      <c r="B35" s="22"/>
      <c r="C35" s="24"/>
      <c r="D35" s="5"/>
      <c r="E35" s="5"/>
      <c r="F35" s="5"/>
      <c r="G35" s="5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5"/>
      <c r="CN35" s="5"/>
      <c r="CO35" s="5"/>
      <c r="CP35" s="5"/>
      <c r="CQ35" s="5"/>
      <c r="CR35" s="5"/>
      <c r="CS35" s="5"/>
      <c r="CT35" s="5"/>
      <c r="CU35" s="5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4"/>
      <c r="GB35" s="24"/>
      <c r="GC35" s="24"/>
      <c r="GD35" s="24"/>
      <c r="GE35" s="24"/>
      <c r="GF35" s="24"/>
      <c r="GG35" s="24"/>
      <c r="GH35" s="24"/>
      <c r="GI35" s="24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12" t="s">
        <v>146</v>
      </c>
      <c r="NJ49" s="113"/>
      <c r="NK49" s="113"/>
      <c r="NL49" s="113"/>
      <c r="NM49" s="113"/>
      <c r="NN49" s="113"/>
      <c r="NO49" s="113"/>
      <c r="NP49" s="113"/>
      <c r="NQ49" s="113"/>
      <c r="NR49" s="113"/>
      <c r="NS49" s="113"/>
      <c r="NT49" s="113"/>
      <c r="NU49" s="113"/>
      <c r="NV49" s="113"/>
      <c r="NW49" s="114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12"/>
      <c r="NJ50" s="113"/>
      <c r="NK50" s="113"/>
      <c r="NL50" s="113"/>
      <c r="NM50" s="113"/>
      <c r="NN50" s="113"/>
      <c r="NO50" s="113"/>
      <c r="NP50" s="113"/>
      <c r="NQ50" s="113"/>
      <c r="NR50" s="113"/>
      <c r="NS50" s="113"/>
      <c r="NT50" s="113"/>
      <c r="NU50" s="113"/>
      <c r="NV50" s="113"/>
      <c r="NW50" s="114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12"/>
      <c r="NJ51" s="113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4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5">
        <f>データ!$B$11</f>
        <v>40909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41275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41640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42005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42370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5">
        <f>データ!$B$11</f>
        <v>40909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41275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41640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42005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42370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5">
        <f>データ!$B$11</f>
        <v>40909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41275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41640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42005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42370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5">
        <f>データ!$B$11</f>
        <v>40909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41275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41640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42005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42370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5"/>
      <c r="NA52" s="5"/>
      <c r="NB52" s="5"/>
      <c r="NC52" s="5"/>
      <c r="ND52" s="5"/>
      <c r="NE52" s="5"/>
      <c r="NF52" s="5"/>
      <c r="NG52" s="23"/>
      <c r="NH52" s="2"/>
      <c r="NI52" s="112"/>
      <c r="NJ52" s="113"/>
      <c r="NK52" s="113"/>
      <c r="NL52" s="113"/>
      <c r="NM52" s="113"/>
      <c r="NN52" s="113"/>
      <c r="NO52" s="113"/>
      <c r="NP52" s="113"/>
      <c r="NQ52" s="113"/>
      <c r="NR52" s="113"/>
      <c r="NS52" s="113"/>
      <c r="NT52" s="113"/>
      <c r="NU52" s="113"/>
      <c r="NV52" s="113"/>
      <c r="NW52" s="114"/>
    </row>
    <row r="53" spans="1:387" ht="13.5" customHeight="1">
      <c r="A53" s="2"/>
      <c r="B53" s="22"/>
      <c r="C53" s="5"/>
      <c r="D53" s="5"/>
      <c r="E53" s="5"/>
      <c r="F53" s="5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4">
        <f>データ!BF7</f>
        <v>24.5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21.8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22.3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18.399999999999999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17.8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4">
        <f>データ!BQ7</f>
        <v>34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35.9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37.700000000000003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34.1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36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4">
        <f>データ!CB7</f>
        <v>-0.2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-1.7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-3.4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0.3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-1.2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2">
        <f>データ!CM7</f>
        <v>126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-2529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-4271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8671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5981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5"/>
      <c r="NA53" s="5"/>
      <c r="NB53" s="5"/>
      <c r="NC53" s="5"/>
      <c r="ND53" s="5"/>
      <c r="NE53" s="5"/>
      <c r="NF53" s="5"/>
      <c r="NG53" s="23"/>
      <c r="NH53" s="2"/>
      <c r="NI53" s="112"/>
      <c r="NJ53" s="113"/>
      <c r="NK53" s="113"/>
      <c r="NL53" s="113"/>
      <c r="NM53" s="113"/>
      <c r="NN53" s="113"/>
      <c r="NO53" s="113"/>
      <c r="NP53" s="113"/>
      <c r="NQ53" s="113"/>
      <c r="NR53" s="113"/>
      <c r="NS53" s="113"/>
      <c r="NT53" s="113"/>
      <c r="NU53" s="113"/>
      <c r="NV53" s="113"/>
      <c r="NW53" s="114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4">
        <f>データ!BK7</f>
        <v>22.3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22.2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22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22.6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22.6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4">
        <f>データ!BV7</f>
        <v>35.1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35.5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36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35.799999999999997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37.299999999999997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4">
        <f>データ!CG7</f>
        <v>-64.2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-1656.9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-14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-12.3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-13.3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7">
        <f>データ!CR7</f>
        <v>-4003</v>
      </c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9"/>
      <c r="KV54" s="97">
        <f>データ!CS7</f>
        <v>-4441</v>
      </c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>
        <f>データ!CT7</f>
        <v>-5233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9"/>
      <c r="LX54" s="97">
        <f>データ!CU7</f>
        <v>-10636</v>
      </c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9"/>
      <c r="ML54" s="97">
        <f>データ!CV7</f>
        <v>-9903</v>
      </c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9"/>
      <c r="MZ54" s="5"/>
      <c r="NA54" s="5"/>
      <c r="NB54" s="5"/>
      <c r="NC54" s="5"/>
      <c r="ND54" s="5"/>
      <c r="NE54" s="5"/>
      <c r="NF54" s="5"/>
      <c r="NG54" s="23"/>
      <c r="NH54" s="2"/>
      <c r="NI54" s="112"/>
      <c r="NJ54" s="113"/>
      <c r="NK54" s="113"/>
      <c r="NL54" s="113"/>
      <c r="NM54" s="113"/>
      <c r="NN54" s="113"/>
      <c r="NO54" s="113"/>
      <c r="NP54" s="113"/>
      <c r="NQ54" s="113"/>
      <c r="NR54" s="113"/>
      <c r="NS54" s="113"/>
      <c r="NT54" s="113"/>
      <c r="NU54" s="113"/>
      <c r="NV54" s="113"/>
      <c r="NW54" s="114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12"/>
      <c r="NJ55" s="113"/>
      <c r="NK55" s="113"/>
      <c r="NL55" s="113"/>
      <c r="NM55" s="113"/>
      <c r="NN55" s="113"/>
      <c r="NO55" s="113"/>
      <c r="NP55" s="113"/>
      <c r="NQ55" s="113"/>
      <c r="NR55" s="113"/>
      <c r="NS55" s="113"/>
      <c r="NT55" s="113"/>
      <c r="NU55" s="113"/>
      <c r="NV55" s="113"/>
      <c r="NW55" s="114"/>
    </row>
    <row r="56" spans="1:387" ht="13.5" customHeight="1">
      <c r="A56" s="2"/>
      <c r="B56" s="22"/>
      <c r="C56" s="24"/>
      <c r="D56" s="5"/>
      <c r="E56" s="5"/>
      <c r="F56" s="5"/>
      <c r="G56" s="5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5"/>
      <c r="CN56" s="5"/>
      <c r="CO56" s="5"/>
      <c r="CP56" s="5"/>
      <c r="CQ56" s="5"/>
      <c r="CR56" s="5"/>
      <c r="CS56" s="5"/>
      <c r="CT56" s="5"/>
      <c r="CU56" s="5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4"/>
      <c r="GB56" s="24"/>
      <c r="GC56" s="24"/>
      <c r="GD56" s="24"/>
      <c r="GE56" s="24"/>
      <c r="GF56" s="24"/>
      <c r="GG56" s="24"/>
      <c r="GH56" s="24"/>
      <c r="GI56" s="24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5"/>
      <c r="JP56" s="5"/>
      <c r="JQ56" s="5"/>
      <c r="JR56" s="5"/>
      <c r="JS56" s="5"/>
      <c r="JT56" s="5"/>
      <c r="JU56" s="5"/>
      <c r="JV56" s="5"/>
      <c r="JW56" s="5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4"/>
      <c r="ND56" s="24"/>
      <c r="NE56" s="24"/>
      <c r="NF56" s="24"/>
      <c r="NG56" s="23"/>
      <c r="NH56" s="2"/>
      <c r="NI56" s="112"/>
      <c r="NJ56" s="113"/>
      <c r="NK56" s="113"/>
      <c r="NL56" s="113"/>
      <c r="NM56" s="113"/>
      <c r="NN56" s="113"/>
      <c r="NO56" s="113"/>
      <c r="NP56" s="113"/>
      <c r="NQ56" s="113"/>
      <c r="NR56" s="113"/>
      <c r="NS56" s="113"/>
      <c r="NT56" s="113"/>
      <c r="NU56" s="113"/>
      <c r="NV56" s="113"/>
      <c r="NW56" s="114"/>
    </row>
    <row r="57" spans="1:387" ht="13.5" customHeight="1">
      <c r="A57" s="2"/>
      <c r="B57" s="22"/>
      <c r="C57" s="24"/>
      <c r="D57" s="5"/>
      <c r="E57" s="5"/>
      <c r="F57" s="5"/>
      <c r="G57" s="5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5"/>
      <c r="CN57" s="5"/>
      <c r="CO57" s="5"/>
      <c r="CP57" s="5"/>
      <c r="CQ57" s="5"/>
      <c r="CR57" s="5"/>
      <c r="CS57" s="5"/>
      <c r="CT57" s="5"/>
      <c r="CU57" s="5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4"/>
      <c r="GB57" s="24"/>
      <c r="GC57" s="24"/>
      <c r="GD57" s="24"/>
      <c r="GE57" s="24"/>
      <c r="GF57" s="24"/>
      <c r="GG57" s="24"/>
      <c r="GH57" s="24"/>
      <c r="GI57" s="24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5"/>
      <c r="JP57" s="5"/>
      <c r="JQ57" s="5"/>
      <c r="JR57" s="5"/>
      <c r="JS57" s="5"/>
      <c r="JT57" s="5"/>
      <c r="JU57" s="5"/>
      <c r="JV57" s="5"/>
      <c r="JW57" s="5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4"/>
      <c r="ND57" s="24"/>
      <c r="NE57" s="24"/>
      <c r="NF57" s="24"/>
      <c r="NG57" s="23"/>
      <c r="NH57" s="2"/>
      <c r="NI57" s="112"/>
      <c r="NJ57" s="113"/>
      <c r="NK57" s="113"/>
      <c r="NL57" s="113"/>
      <c r="NM57" s="113"/>
      <c r="NN57" s="113"/>
      <c r="NO57" s="113"/>
      <c r="NP57" s="113"/>
      <c r="NQ57" s="113"/>
      <c r="NR57" s="113"/>
      <c r="NS57" s="113"/>
      <c r="NT57" s="113"/>
      <c r="NU57" s="113"/>
      <c r="NV57" s="113"/>
      <c r="NW57" s="114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12"/>
      <c r="NJ58" s="113"/>
      <c r="NK58" s="113"/>
      <c r="NL58" s="113"/>
      <c r="NM58" s="113"/>
      <c r="NN58" s="113"/>
      <c r="NO58" s="113"/>
      <c r="NP58" s="113"/>
      <c r="NQ58" s="113"/>
      <c r="NR58" s="113"/>
      <c r="NS58" s="113"/>
      <c r="NT58" s="113"/>
      <c r="NU58" s="113"/>
      <c r="NV58" s="113"/>
      <c r="NW58" s="114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12"/>
      <c r="NJ59" s="113"/>
      <c r="NK59" s="113"/>
      <c r="NL59" s="113"/>
      <c r="NM59" s="113"/>
      <c r="NN59" s="113"/>
      <c r="NO59" s="113"/>
      <c r="NP59" s="113"/>
      <c r="NQ59" s="113"/>
      <c r="NR59" s="113"/>
      <c r="NS59" s="113"/>
      <c r="NT59" s="113"/>
      <c r="NU59" s="113"/>
      <c r="NV59" s="113"/>
      <c r="NW59" s="114"/>
    </row>
    <row r="60" spans="1:387" ht="13.5" customHeight="1">
      <c r="A60" s="23"/>
      <c r="B60" s="20"/>
      <c r="C60" s="21"/>
      <c r="D60" s="21"/>
      <c r="E60" s="21"/>
      <c r="F60" s="21"/>
      <c r="G60" s="21"/>
      <c r="H60" s="100" t="s">
        <v>39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21"/>
      <c r="NC60" s="21"/>
      <c r="ND60" s="21"/>
      <c r="NE60" s="21"/>
      <c r="NF60" s="21"/>
      <c r="NG60" s="30"/>
      <c r="NH60" s="2"/>
      <c r="NI60" s="112"/>
      <c r="NJ60" s="113"/>
      <c r="NK60" s="113"/>
      <c r="NL60" s="113"/>
      <c r="NM60" s="113"/>
      <c r="NN60" s="113"/>
      <c r="NO60" s="113"/>
      <c r="NP60" s="113"/>
      <c r="NQ60" s="113"/>
      <c r="NR60" s="113"/>
      <c r="NS60" s="113"/>
      <c r="NT60" s="113"/>
      <c r="NU60" s="113"/>
      <c r="NV60" s="113"/>
      <c r="NW60" s="114"/>
    </row>
    <row r="61" spans="1:387" ht="13.5" customHeight="1">
      <c r="A61" s="23"/>
      <c r="B61" s="20"/>
      <c r="C61" s="21"/>
      <c r="D61" s="21"/>
      <c r="E61" s="21"/>
      <c r="F61" s="21"/>
      <c r="G61" s="2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  <c r="LM61" s="101"/>
      <c r="LN61" s="101"/>
      <c r="LO61" s="101"/>
      <c r="LP61" s="101"/>
      <c r="LQ61" s="101"/>
      <c r="LR61" s="101"/>
      <c r="LS61" s="101"/>
      <c r="LT61" s="101"/>
      <c r="LU61" s="101"/>
      <c r="LV61" s="101"/>
      <c r="LW61" s="101"/>
      <c r="LX61" s="101"/>
      <c r="LY61" s="101"/>
      <c r="LZ61" s="101"/>
      <c r="MA61" s="101"/>
      <c r="MB61" s="101"/>
      <c r="MC61" s="101"/>
      <c r="MD61" s="101"/>
      <c r="ME61" s="101"/>
      <c r="MF61" s="101"/>
      <c r="MG61" s="101"/>
      <c r="MH61" s="101"/>
      <c r="MI61" s="101"/>
      <c r="MJ61" s="101"/>
      <c r="MK61" s="101"/>
      <c r="ML61" s="101"/>
      <c r="MM61" s="101"/>
      <c r="MN61" s="101"/>
      <c r="MO61" s="101"/>
      <c r="MP61" s="101"/>
      <c r="MQ61" s="101"/>
      <c r="MR61" s="101"/>
      <c r="MS61" s="101"/>
      <c r="MT61" s="101"/>
      <c r="MU61" s="101"/>
      <c r="MV61" s="101"/>
      <c r="MW61" s="101"/>
      <c r="MX61" s="101"/>
      <c r="MY61" s="101"/>
      <c r="MZ61" s="101"/>
      <c r="NA61" s="101"/>
      <c r="NB61" s="21"/>
      <c r="NC61" s="21"/>
      <c r="ND61" s="21"/>
      <c r="NE61" s="21"/>
      <c r="NF61" s="21"/>
      <c r="NG61" s="30"/>
      <c r="NH61" s="2"/>
      <c r="NI61" s="112"/>
      <c r="NJ61" s="113"/>
      <c r="NK61" s="113"/>
      <c r="NL61" s="113"/>
      <c r="NM61" s="113"/>
      <c r="NN61" s="113"/>
      <c r="NO61" s="113"/>
      <c r="NP61" s="113"/>
      <c r="NQ61" s="113"/>
      <c r="NR61" s="113"/>
      <c r="NS61" s="113"/>
      <c r="NT61" s="113"/>
      <c r="NU61" s="113"/>
      <c r="NV61" s="113"/>
      <c r="NW61" s="114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12"/>
      <c r="NJ62" s="113"/>
      <c r="NK62" s="113"/>
      <c r="NL62" s="113"/>
      <c r="NM62" s="113"/>
      <c r="NN62" s="113"/>
      <c r="NO62" s="113"/>
      <c r="NP62" s="113"/>
      <c r="NQ62" s="113"/>
      <c r="NR62" s="113"/>
      <c r="NS62" s="113"/>
      <c r="NT62" s="113"/>
      <c r="NU62" s="113"/>
      <c r="NV62" s="113"/>
      <c r="NW62" s="114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12"/>
      <c r="NJ63" s="113"/>
      <c r="NK63" s="113"/>
      <c r="NL63" s="113"/>
      <c r="NM63" s="113"/>
      <c r="NN63" s="113"/>
      <c r="NO63" s="113"/>
      <c r="NP63" s="113"/>
      <c r="NQ63" s="113"/>
      <c r="NR63" s="113"/>
      <c r="NS63" s="113"/>
      <c r="NT63" s="113"/>
      <c r="NU63" s="113"/>
      <c r="NV63" s="113"/>
      <c r="NW63" s="114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15"/>
      <c r="NJ64" s="116"/>
      <c r="NK64" s="116"/>
      <c r="NL64" s="116"/>
      <c r="NM64" s="116"/>
      <c r="NN64" s="116"/>
      <c r="NO64" s="116"/>
      <c r="NP64" s="116"/>
      <c r="NQ64" s="116"/>
      <c r="NR64" s="116"/>
      <c r="NS64" s="116"/>
      <c r="NT64" s="116"/>
      <c r="NU64" s="116"/>
      <c r="NV64" s="116"/>
      <c r="NW64" s="117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12" t="s">
        <v>147</v>
      </c>
      <c r="NJ66" s="113"/>
      <c r="NK66" s="113"/>
      <c r="NL66" s="113"/>
      <c r="NM66" s="113"/>
      <c r="NN66" s="113"/>
      <c r="NO66" s="113"/>
      <c r="NP66" s="113"/>
      <c r="NQ66" s="113"/>
      <c r="NR66" s="113"/>
      <c r="NS66" s="113"/>
      <c r="NT66" s="113"/>
      <c r="NU66" s="113"/>
      <c r="NV66" s="113"/>
      <c r="NW66" s="114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5">
        <f>データ!DI6</f>
        <v>24637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12"/>
      <c r="NJ67" s="113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4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12"/>
      <c r="NJ68" s="113"/>
      <c r="NK68" s="113"/>
      <c r="NL68" s="113"/>
      <c r="NM68" s="113"/>
      <c r="NN68" s="113"/>
      <c r="NO68" s="113"/>
      <c r="NP68" s="113"/>
      <c r="NQ68" s="113"/>
      <c r="NR68" s="113"/>
      <c r="NS68" s="113"/>
      <c r="NT68" s="113"/>
      <c r="NU68" s="113"/>
      <c r="NV68" s="113"/>
      <c r="NW68" s="114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12"/>
      <c r="NJ69" s="113"/>
      <c r="NK69" s="113"/>
      <c r="NL69" s="113"/>
      <c r="NM69" s="113"/>
      <c r="NN69" s="113"/>
      <c r="NO69" s="113"/>
      <c r="NP69" s="113"/>
      <c r="NQ69" s="113"/>
      <c r="NR69" s="113"/>
      <c r="NS69" s="113"/>
      <c r="NT69" s="113"/>
      <c r="NU69" s="113"/>
      <c r="NV69" s="113"/>
      <c r="NW69" s="114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12"/>
      <c r="NJ70" s="113"/>
      <c r="NK70" s="113"/>
      <c r="NL70" s="113"/>
      <c r="NM70" s="113"/>
      <c r="NN70" s="113"/>
      <c r="NO70" s="113"/>
      <c r="NP70" s="113"/>
      <c r="NQ70" s="113"/>
      <c r="NR70" s="113"/>
      <c r="NS70" s="113"/>
      <c r="NT70" s="113"/>
      <c r="NU70" s="113"/>
      <c r="NV70" s="113"/>
      <c r="NW70" s="114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12"/>
      <c r="NJ71" s="113"/>
      <c r="NK71" s="113"/>
      <c r="NL71" s="113"/>
      <c r="NM71" s="113"/>
      <c r="NN71" s="113"/>
      <c r="NO71" s="113"/>
      <c r="NP71" s="113"/>
      <c r="NQ71" s="113"/>
      <c r="NR71" s="113"/>
      <c r="NS71" s="113"/>
      <c r="NT71" s="113"/>
      <c r="NU71" s="113"/>
      <c r="NV71" s="113"/>
      <c r="NW71" s="114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12"/>
      <c r="NJ72" s="113"/>
      <c r="NK72" s="113"/>
      <c r="NL72" s="113"/>
      <c r="NM72" s="113"/>
      <c r="NN72" s="113"/>
      <c r="NO72" s="113"/>
      <c r="NP72" s="113"/>
      <c r="NQ72" s="113"/>
      <c r="NR72" s="113"/>
      <c r="NS72" s="113"/>
      <c r="NT72" s="113"/>
      <c r="NU72" s="113"/>
      <c r="NV72" s="113"/>
      <c r="NW72" s="114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12"/>
      <c r="NJ73" s="113"/>
      <c r="NK73" s="113"/>
      <c r="NL73" s="113"/>
      <c r="NM73" s="113"/>
      <c r="NN73" s="113"/>
      <c r="NO73" s="113"/>
      <c r="NP73" s="113"/>
      <c r="NQ73" s="113"/>
      <c r="NR73" s="113"/>
      <c r="NS73" s="113"/>
      <c r="NT73" s="113"/>
      <c r="NU73" s="113"/>
      <c r="NV73" s="113"/>
      <c r="NW73" s="114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12"/>
      <c r="NJ74" s="113"/>
      <c r="NK74" s="113"/>
      <c r="NL74" s="113"/>
      <c r="NM74" s="113"/>
      <c r="NN74" s="113"/>
      <c r="NO74" s="113"/>
      <c r="NP74" s="113"/>
      <c r="NQ74" s="113"/>
      <c r="NR74" s="113"/>
      <c r="NS74" s="113"/>
      <c r="NT74" s="113"/>
      <c r="NU74" s="113"/>
      <c r="NV74" s="113"/>
      <c r="NW74" s="114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12"/>
      <c r="NJ75" s="113"/>
      <c r="NK75" s="113"/>
      <c r="NL75" s="113"/>
      <c r="NM75" s="113"/>
      <c r="NN75" s="113"/>
      <c r="NO75" s="113"/>
      <c r="NP75" s="113"/>
      <c r="NQ75" s="113"/>
      <c r="NR75" s="113"/>
      <c r="NS75" s="113"/>
      <c r="NT75" s="113"/>
      <c r="NU75" s="113"/>
      <c r="NV75" s="113"/>
      <c r="NW75" s="114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5">
        <f>データ!$B$11</f>
        <v>40909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41275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41640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42005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42370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5">
        <f>データ!DJ6</f>
        <v>32439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5">
        <f>データ!$B$11</f>
        <v>40909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41275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41640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42005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42370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5">
        <f>データ!$B$11</f>
        <v>40909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41275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41640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42005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42370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5"/>
      <c r="NA76" s="5"/>
      <c r="NB76" s="5"/>
      <c r="NC76" s="5"/>
      <c r="ND76" s="5"/>
      <c r="NE76" s="5"/>
      <c r="NF76" s="35"/>
      <c r="NG76" s="23"/>
      <c r="NH76" s="2"/>
      <c r="NI76" s="112"/>
      <c r="NJ76" s="113"/>
      <c r="NK76" s="113"/>
      <c r="NL76" s="113"/>
      <c r="NM76" s="113"/>
      <c r="NN76" s="113"/>
      <c r="NO76" s="113"/>
      <c r="NP76" s="113"/>
      <c r="NQ76" s="113"/>
      <c r="NR76" s="113"/>
      <c r="NS76" s="113"/>
      <c r="NT76" s="113"/>
      <c r="NU76" s="113"/>
      <c r="NV76" s="113"/>
      <c r="NW76" s="114"/>
    </row>
    <row r="77" spans="1:387" ht="13.5" customHeight="1">
      <c r="A77" s="2"/>
      <c r="B77" s="22"/>
      <c r="C77" s="5"/>
      <c r="D77" s="5"/>
      <c r="E77" s="5"/>
      <c r="F77" s="5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 t="str">
        <f>データ!CX7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 t="str">
        <f>データ!CY7</f>
        <v xml:space="preserve"> 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 t="str">
        <f>データ!CZ7</f>
        <v xml:space="preserve"> 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>データ!DA7</f>
        <v xml:space="preserve"> 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 t="str">
        <f>データ!DB7</f>
        <v xml:space="preserve"> 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 t="str">
        <f>データ!DK7</f>
        <v xml:space="preserve"> 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 t="str">
        <f>データ!DL7</f>
        <v xml:space="preserve"> 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 t="str">
        <f>データ!DM7</f>
        <v xml:space="preserve"> 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 t="str">
        <f>データ!DN7</f>
        <v xml:space="preserve"> 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 t="str">
        <f>データ!DO7</f>
        <v xml:space="preserve"> 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4">
        <f>データ!DV7</f>
        <v>6.3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2.2000000000000002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5"/>
      <c r="NA77" s="5"/>
      <c r="NB77" s="5"/>
      <c r="NC77" s="5"/>
      <c r="ND77" s="5"/>
      <c r="NE77" s="5"/>
      <c r="NF77" s="35"/>
      <c r="NG77" s="23"/>
      <c r="NH77" s="2"/>
      <c r="NI77" s="112"/>
      <c r="NJ77" s="113"/>
      <c r="NK77" s="113"/>
      <c r="NL77" s="113"/>
      <c r="NM77" s="113"/>
      <c r="NN77" s="113"/>
      <c r="NO77" s="113"/>
      <c r="NP77" s="113"/>
      <c r="NQ77" s="113"/>
      <c r="NR77" s="113"/>
      <c r="NS77" s="113"/>
      <c r="NT77" s="113"/>
      <c r="NU77" s="113"/>
      <c r="NV77" s="113"/>
      <c r="NW77" s="114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 t="str">
        <f>データ!DC7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 t="str">
        <f>データ!DD7</f>
        <v xml:space="preserve"> 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 t="str">
        <f>データ!DE7</f>
        <v xml:space="preserve"> 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 t="str">
        <f>データ!DF7</f>
        <v xml:space="preserve"> 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 t="str">
        <f>データ!DG7</f>
        <v xml:space="preserve"> 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 t="str">
        <f>データ!DP7</f>
        <v xml:space="preserve"> 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 t="str">
        <f>データ!DQ7</f>
        <v xml:space="preserve"> 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 t="str">
        <f>データ!DR7</f>
        <v xml:space="preserve"> 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 t="str">
        <f>データ!DS7</f>
        <v xml:space="preserve"> 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 t="str">
        <f>データ!DT7</f>
        <v xml:space="preserve"> 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4">
        <f>データ!EA7</f>
        <v>41.7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46.8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31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18.3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11.9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5"/>
      <c r="NA78" s="5"/>
      <c r="NB78" s="5"/>
      <c r="NC78" s="5"/>
      <c r="ND78" s="5"/>
      <c r="NE78" s="5"/>
      <c r="NF78" s="35"/>
      <c r="NG78" s="23"/>
      <c r="NH78" s="2"/>
      <c r="NI78" s="112"/>
      <c r="NJ78" s="113"/>
      <c r="NK78" s="113"/>
      <c r="NL78" s="113"/>
      <c r="NM78" s="113"/>
      <c r="NN78" s="113"/>
      <c r="NO78" s="113"/>
      <c r="NP78" s="113"/>
      <c r="NQ78" s="113"/>
      <c r="NR78" s="113"/>
      <c r="NS78" s="113"/>
      <c r="NT78" s="113"/>
      <c r="NU78" s="113"/>
      <c r="NV78" s="113"/>
      <c r="NW78" s="114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12"/>
      <c r="NJ79" s="113"/>
      <c r="NK79" s="113"/>
      <c r="NL79" s="113"/>
      <c r="NM79" s="113"/>
      <c r="NN79" s="113"/>
      <c r="NO79" s="113"/>
      <c r="NP79" s="113"/>
      <c r="NQ79" s="113"/>
      <c r="NR79" s="113"/>
      <c r="NS79" s="113"/>
      <c r="NT79" s="113"/>
      <c r="NU79" s="113"/>
      <c r="NV79" s="113"/>
      <c r="NW79" s="114"/>
    </row>
    <row r="80" spans="1:387" ht="13.5" customHeight="1">
      <c r="A80" s="2"/>
      <c r="B80" s="22"/>
      <c r="C80" s="24"/>
      <c r="D80" s="5"/>
      <c r="E80" s="5"/>
      <c r="F80" s="5"/>
      <c r="G80" s="5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5"/>
      <c r="JP80" s="5"/>
      <c r="JQ80" s="5"/>
      <c r="JR80" s="5"/>
      <c r="JS80" s="5"/>
      <c r="JT80" s="5"/>
      <c r="JU80" s="5"/>
      <c r="JV80" s="5"/>
      <c r="JW80" s="5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4"/>
      <c r="ND80" s="24"/>
      <c r="NE80" s="24"/>
      <c r="NF80" s="24"/>
      <c r="NG80" s="23"/>
      <c r="NH80" s="2"/>
      <c r="NI80" s="112"/>
      <c r="NJ80" s="113"/>
      <c r="NK80" s="113"/>
      <c r="NL80" s="113"/>
      <c r="NM80" s="113"/>
      <c r="NN80" s="113"/>
      <c r="NO80" s="113"/>
      <c r="NP80" s="113"/>
      <c r="NQ80" s="113"/>
      <c r="NR80" s="113"/>
      <c r="NS80" s="113"/>
      <c r="NT80" s="113"/>
      <c r="NU80" s="113"/>
      <c r="NV80" s="113"/>
      <c r="NW80" s="114"/>
    </row>
    <row r="81" spans="1:387" ht="13.5" customHeight="1">
      <c r="A81" s="2"/>
      <c r="B81" s="22"/>
      <c r="C81" s="24"/>
      <c r="D81" s="5"/>
      <c r="E81" s="5"/>
      <c r="F81" s="5"/>
      <c r="G81" s="5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5"/>
      <c r="JP81" s="5"/>
      <c r="JQ81" s="5"/>
      <c r="JR81" s="5"/>
      <c r="JS81" s="5"/>
      <c r="JT81" s="5"/>
      <c r="JU81" s="5"/>
      <c r="JV81" s="5"/>
      <c r="JW81" s="5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4"/>
      <c r="ND81" s="24"/>
      <c r="NE81" s="24"/>
      <c r="NF81" s="24"/>
      <c r="NG81" s="23"/>
      <c r="NH81" s="2"/>
      <c r="NI81" s="112"/>
      <c r="NJ81" s="113"/>
      <c r="NK81" s="113"/>
      <c r="NL81" s="113"/>
      <c r="NM81" s="113"/>
      <c r="NN81" s="113"/>
      <c r="NO81" s="113"/>
      <c r="NP81" s="113"/>
      <c r="NQ81" s="113"/>
      <c r="NR81" s="113"/>
      <c r="NS81" s="113"/>
      <c r="NT81" s="113"/>
      <c r="NU81" s="113"/>
      <c r="NV81" s="113"/>
      <c r="NW81" s="114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15"/>
      <c r="NJ82" s="116"/>
      <c r="NK82" s="116"/>
      <c r="NL82" s="116"/>
      <c r="NM82" s="116"/>
      <c r="NN82" s="116"/>
      <c r="NO82" s="116"/>
      <c r="NP82" s="116"/>
      <c r="NQ82" s="116"/>
      <c r="NR82" s="116"/>
      <c r="NS82" s="116"/>
      <c r="NT82" s="116"/>
      <c r="NU82" s="116"/>
      <c r="NV82" s="116"/>
      <c r="NW82" s="117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Cq5LiDG2v83tCEqRYh4ICSirKWgDEBqSc+4gSyNfZeSOc9AGKo0aSTUho7ZrYPz6OJLerWCavIe7DmN+fQdX3Q==" saltValue="SX7dj033PAT22nEylWjJaA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50" t="s">
        <v>69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45" t="s">
        <v>74</v>
      </c>
      <c r="Z4" s="146"/>
      <c r="AA4" s="146"/>
      <c r="AB4" s="146"/>
      <c r="AC4" s="146"/>
      <c r="AD4" s="146"/>
      <c r="AE4" s="146"/>
      <c r="AF4" s="146"/>
      <c r="AG4" s="146"/>
      <c r="AH4" s="146"/>
      <c r="AI4" s="147"/>
      <c r="AJ4" s="143" t="s">
        <v>75</v>
      </c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 t="s">
        <v>76</v>
      </c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5" t="s">
        <v>77</v>
      </c>
      <c r="BG4" s="146"/>
      <c r="BH4" s="146"/>
      <c r="BI4" s="146"/>
      <c r="BJ4" s="146"/>
      <c r="BK4" s="146"/>
      <c r="BL4" s="146"/>
      <c r="BM4" s="146"/>
      <c r="BN4" s="146"/>
      <c r="BO4" s="146"/>
      <c r="BP4" s="147"/>
      <c r="BQ4" s="143" t="s">
        <v>78</v>
      </c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4" t="s">
        <v>79</v>
      </c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 t="s">
        <v>80</v>
      </c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5" t="s">
        <v>81</v>
      </c>
      <c r="CY4" s="146"/>
      <c r="CZ4" s="146"/>
      <c r="DA4" s="146"/>
      <c r="DB4" s="146"/>
      <c r="DC4" s="146"/>
      <c r="DD4" s="146"/>
      <c r="DE4" s="146"/>
      <c r="DF4" s="146"/>
      <c r="DG4" s="146"/>
      <c r="DH4" s="147"/>
      <c r="DI4" s="148" t="s">
        <v>82</v>
      </c>
      <c r="DJ4" s="148" t="s">
        <v>83</v>
      </c>
      <c r="DK4" s="143" t="s">
        <v>84</v>
      </c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 t="s">
        <v>85</v>
      </c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9"/>
      <c r="DJ5" s="149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52035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秋田県横手市</v>
      </c>
      <c r="I6" s="55" t="str">
        <f t="shared" si="2"/>
        <v>休養センターさくら荘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Ａ１Ｂ２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2095</v>
      </c>
      <c r="R6" s="58">
        <f t="shared" si="2"/>
        <v>94</v>
      </c>
      <c r="S6" s="59">
        <f t="shared" si="2"/>
        <v>8929</v>
      </c>
      <c r="T6" s="60" t="str">
        <f t="shared" si="2"/>
        <v>導入なし</v>
      </c>
      <c r="U6" s="56">
        <f t="shared" si="2"/>
        <v>0</v>
      </c>
      <c r="V6" s="60" t="str">
        <f t="shared" si="2"/>
        <v>無</v>
      </c>
      <c r="W6" s="61">
        <f t="shared" si="2"/>
        <v>73.900000000000006</v>
      </c>
      <c r="X6" s="60" t="str">
        <f t="shared" si="2"/>
        <v>有</v>
      </c>
      <c r="Y6" s="62">
        <f>IF(Y8="-",NA(),Y8)</f>
        <v>96.1</v>
      </c>
      <c r="Z6" s="62">
        <f t="shared" ref="Z6:AH6" si="3">IF(Z8="-",NA(),Z8)</f>
        <v>94.6</v>
      </c>
      <c r="AA6" s="62">
        <f t="shared" si="3"/>
        <v>95.9</v>
      </c>
      <c r="AB6" s="62">
        <f t="shared" si="3"/>
        <v>105.3</v>
      </c>
      <c r="AC6" s="62">
        <f t="shared" si="3"/>
        <v>104</v>
      </c>
      <c r="AD6" s="62">
        <f t="shared" si="3"/>
        <v>103.4</v>
      </c>
      <c r="AE6" s="62">
        <f t="shared" si="3"/>
        <v>107.3</v>
      </c>
      <c r="AF6" s="62">
        <f t="shared" si="3"/>
        <v>94.3</v>
      </c>
      <c r="AG6" s="62">
        <f t="shared" si="3"/>
        <v>95.5</v>
      </c>
      <c r="AH6" s="62">
        <f t="shared" si="3"/>
        <v>96.2</v>
      </c>
      <c r="AI6" s="62" t="str">
        <f>IF(AI8="-","【-】","【"&amp;SUBSTITUTE(TEXT(AI8,"#,##0.0"),"-","△")&amp;"】")</f>
        <v>【92.5】</v>
      </c>
      <c r="AJ6" s="62">
        <f>IF(AJ8="-",NA(),AJ8)</f>
        <v>2.8</v>
      </c>
      <c r="AK6" s="62">
        <f t="shared" ref="AK6:AS6" si="4">IF(AK8="-",NA(),AK8)</f>
        <v>2.9</v>
      </c>
      <c r="AL6" s="62">
        <f t="shared" si="4"/>
        <v>5.2</v>
      </c>
      <c r="AM6" s="62">
        <f t="shared" si="4"/>
        <v>3.8</v>
      </c>
      <c r="AN6" s="62">
        <f t="shared" si="4"/>
        <v>4.4000000000000004</v>
      </c>
      <c r="AO6" s="62">
        <f t="shared" si="4"/>
        <v>31.3</v>
      </c>
      <c r="AP6" s="62">
        <f t="shared" si="4"/>
        <v>39.9</v>
      </c>
      <c r="AQ6" s="62">
        <f t="shared" si="4"/>
        <v>34.1</v>
      </c>
      <c r="AR6" s="62">
        <f t="shared" si="4"/>
        <v>35.299999999999997</v>
      </c>
      <c r="AS6" s="62">
        <f t="shared" si="4"/>
        <v>31.9</v>
      </c>
      <c r="AT6" s="62" t="str">
        <f>IF(AT8="-","【-】","【"&amp;SUBSTITUTE(TEXT(AT8,"#,##0.0"),"-","△")&amp;"】")</f>
        <v>【32.4】</v>
      </c>
      <c r="AU6" s="57">
        <f>IF(AU8="-",NA(),AU8)</f>
        <v>278</v>
      </c>
      <c r="AV6" s="57">
        <f t="shared" ref="AV6:BD6" si="5">IF(AV8="-",NA(),AV8)</f>
        <v>365</v>
      </c>
      <c r="AW6" s="57">
        <f t="shared" si="5"/>
        <v>583</v>
      </c>
      <c r="AX6" s="57">
        <f t="shared" si="5"/>
        <v>398</v>
      </c>
      <c r="AY6" s="57">
        <f t="shared" si="5"/>
        <v>412</v>
      </c>
      <c r="AZ6" s="57">
        <f t="shared" si="5"/>
        <v>2452</v>
      </c>
      <c r="BA6" s="57">
        <f t="shared" si="5"/>
        <v>2114</v>
      </c>
      <c r="BB6" s="57">
        <f t="shared" si="5"/>
        <v>2284</v>
      </c>
      <c r="BC6" s="57">
        <f t="shared" si="5"/>
        <v>3043</v>
      </c>
      <c r="BD6" s="57">
        <f t="shared" si="5"/>
        <v>2401</v>
      </c>
      <c r="BE6" s="57" t="str">
        <f>IF(BE8="-","【-】","【"&amp;SUBSTITUTE(TEXT(BE8,"#,##0"),"-","△")&amp;"】")</f>
        <v>【7,439】</v>
      </c>
      <c r="BF6" s="62">
        <f>IF(BF8="-",NA(),BF8)</f>
        <v>24.5</v>
      </c>
      <c r="BG6" s="62">
        <f t="shared" ref="BG6:BO6" si="6">IF(BG8="-",NA(),BG8)</f>
        <v>21.8</v>
      </c>
      <c r="BH6" s="62">
        <f t="shared" si="6"/>
        <v>22.3</v>
      </c>
      <c r="BI6" s="62">
        <f t="shared" si="6"/>
        <v>18.399999999999999</v>
      </c>
      <c r="BJ6" s="62">
        <f t="shared" si="6"/>
        <v>17.8</v>
      </c>
      <c r="BK6" s="62">
        <f t="shared" si="6"/>
        <v>22.3</v>
      </c>
      <c r="BL6" s="62">
        <f t="shared" si="6"/>
        <v>22.2</v>
      </c>
      <c r="BM6" s="62">
        <f t="shared" si="6"/>
        <v>22</v>
      </c>
      <c r="BN6" s="62">
        <f t="shared" si="6"/>
        <v>22.6</v>
      </c>
      <c r="BO6" s="62">
        <f t="shared" si="6"/>
        <v>22.6</v>
      </c>
      <c r="BP6" s="62" t="str">
        <f>IF(BP8="-","【-】","【"&amp;SUBSTITUTE(TEXT(BP8,"#,##0.0"),"-","△")&amp;"】")</f>
        <v>【20.7】</v>
      </c>
      <c r="BQ6" s="62">
        <f>IF(BQ8="-",NA(),BQ8)</f>
        <v>34</v>
      </c>
      <c r="BR6" s="62">
        <f t="shared" ref="BR6:BZ6" si="7">IF(BR8="-",NA(),BR8)</f>
        <v>35.9</v>
      </c>
      <c r="BS6" s="62">
        <f t="shared" si="7"/>
        <v>37.700000000000003</v>
      </c>
      <c r="BT6" s="62">
        <f t="shared" si="7"/>
        <v>34.1</v>
      </c>
      <c r="BU6" s="62">
        <f t="shared" si="7"/>
        <v>36</v>
      </c>
      <c r="BV6" s="62">
        <f t="shared" si="7"/>
        <v>35.1</v>
      </c>
      <c r="BW6" s="62">
        <f t="shared" si="7"/>
        <v>35.5</v>
      </c>
      <c r="BX6" s="62">
        <f t="shared" si="7"/>
        <v>36</v>
      </c>
      <c r="BY6" s="62">
        <f t="shared" si="7"/>
        <v>35.799999999999997</v>
      </c>
      <c r="BZ6" s="62">
        <f t="shared" si="7"/>
        <v>37.299999999999997</v>
      </c>
      <c r="CA6" s="62" t="str">
        <f>IF(CA8="-","【-】","【"&amp;SUBSTITUTE(TEXT(CA8,"#,##0.0"),"-","△")&amp;"】")</f>
        <v>【38.3】</v>
      </c>
      <c r="CB6" s="62">
        <f>IF(CB8="-",NA(),CB8)</f>
        <v>-0.2</v>
      </c>
      <c r="CC6" s="62">
        <f t="shared" ref="CC6:CK6" si="8">IF(CC8="-",NA(),CC8)</f>
        <v>-1.7</v>
      </c>
      <c r="CD6" s="62">
        <f t="shared" si="8"/>
        <v>-3.4</v>
      </c>
      <c r="CE6" s="62">
        <f t="shared" si="8"/>
        <v>0.3</v>
      </c>
      <c r="CF6" s="62">
        <f t="shared" si="8"/>
        <v>-1.2</v>
      </c>
      <c r="CG6" s="62">
        <f t="shared" si="8"/>
        <v>-64.2</v>
      </c>
      <c r="CH6" s="62">
        <f t="shared" si="8"/>
        <v>-1656.9</v>
      </c>
      <c r="CI6" s="62">
        <f t="shared" si="8"/>
        <v>-14</v>
      </c>
      <c r="CJ6" s="62">
        <f t="shared" si="8"/>
        <v>-12.3</v>
      </c>
      <c r="CK6" s="62">
        <f t="shared" si="8"/>
        <v>-13.3</v>
      </c>
      <c r="CL6" s="62" t="str">
        <f>IF(CL8="-","【-】","【"&amp;SUBSTITUTE(TEXT(CL8,"#,##0.0"),"-","△")&amp;"】")</f>
        <v>【△17.9】</v>
      </c>
      <c r="CM6" s="57">
        <f>IF(CM8="-",NA(),CM8)</f>
        <v>126</v>
      </c>
      <c r="CN6" s="57">
        <f t="shared" ref="CN6:CV6" si="9">IF(CN8="-",NA(),CN8)</f>
        <v>-2529</v>
      </c>
      <c r="CO6" s="57">
        <f t="shared" si="9"/>
        <v>-4271</v>
      </c>
      <c r="CP6" s="57">
        <f t="shared" si="9"/>
        <v>8671</v>
      </c>
      <c r="CQ6" s="57">
        <f t="shared" si="9"/>
        <v>5981</v>
      </c>
      <c r="CR6" s="57">
        <f t="shared" si="9"/>
        <v>-4003</v>
      </c>
      <c r="CS6" s="57">
        <f t="shared" si="9"/>
        <v>-4441</v>
      </c>
      <c r="CT6" s="57">
        <f t="shared" si="9"/>
        <v>-5233</v>
      </c>
      <c r="CU6" s="57">
        <f t="shared" si="9"/>
        <v>-10636</v>
      </c>
      <c r="CV6" s="57">
        <f t="shared" si="9"/>
        <v>-9903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24637</v>
      </c>
      <c r="DJ6" s="58">
        <f t="shared" si="10"/>
        <v>32439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124</v>
      </c>
      <c r="DV6" s="62">
        <f>IF(DV8="-",NA(),DV8)</f>
        <v>6.3</v>
      </c>
      <c r="DW6" s="62">
        <f t="shared" ref="DW6:EE6" si="11">IF(DW8="-",NA(),DW8)</f>
        <v>2.2000000000000002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41.7</v>
      </c>
      <c r="EB6" s="62">
        <f t="shared" si="11"/>
        <v>46.8</v>
      </c>
      <c r="EC6" s="62">
        <f t="shared" si="11"/>
        <v>31</v>
      </c>
      <c r="ED6" s="62">
        <f t="shared" si="11"/>
        <v>18.3</v>
      </c>
      <c r="EE6" s="62">
        <f t="shared" si="11"/>
        <v>11.9</v>
      </c>
      <c r="EF6" s="62" t="str">
        <f>IF(EF8="-","【-】","【"&amp;SUBSTITUTE(TEXT(EF8,"#,##0.0"),"-","△")&amp;"】")</f>
        <v>【38.7】</v>
      </c>
      <c r="EG6" s="63">
        <f>IF(EG8="-",NA(),EG8)</f>
        <v>2E-3</v>
      </c>
      <c r="EH6" s="63">
        <f t="shared" ref="EH6:EP6" si="12">IF(EH8="-",NA(),EH8)</f>
        <v>1.6999999999999999E-3</v>
      </c>
      <c r="EI6" s="63">
        <f t="shared" si="12"/>
        <v>1.6000000000000001E-3</v>
      </c>
      <c r="EJ6" s="63">
        <f t="shared" si="12"/>
        <v>1.8E-3</v>
      </c>
      <c r="EK6" s="63">
        <f t="shared" si="12"/>
        <v>1.8E-3</v>
      </c>
      <c r="EL6" s="63">
        <f t="shared" si="12"/>
        <v>6.3899999999999998E-2</v>
      </c>
      <c r="EM6" s="63">
        <f t="shared" si="12"/>
        <v>7.6700000000000004E-2</v>
      </c>
      <c r="EN6" s="63">
        <f t="shared" si="12"/>
        <v>7.2999999999999995E-2</v>
      </c>
      <c r="EO6" s="63">
        <f t="shared" si="12"/>
        <v>9.0999999999999998E-2</v>
      </c>
      <c r="EP6" s="63">
        <f t="shared" si="12"/>
        <v>0.1149</v>
      </c>
    </row>
    <row r="7" spans="1:146" s="64" customFormat="1">
      <c r="A7" s="40" t="s">
        <v>125</v>
      </c>
      <c r="B7" s="55">
        <f t="shared" ref="B7:X7" si="13">B8</f>
        <v>2016</v>
      </c>
      <c r="C7" s="55">
        <f t="shared" si="13"/>
        <v>52035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1</v>
      </c>
      <c r="H7" s="55" t="str">
        <f t="shared" si="13"/>
        <v>秋田県　横手市</v>
      </c>
      <c r="I7" s="55" t="str">
        <f t="shared" si="13"/>
        <v>休養センターさくら荘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Ａ１Ｂ２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2095</v>
      </c>
      <c r="R7" s="58">
        <f t="shared" si="13"/>
        <v>94</v>
      </c>
      <c r="S7" s="59">
        <f t="shared" si="13"/>
        <v>8929</v>
      </c>
      <c r="T7" s="60" t="str">
        <f t="shared" si="13"/>
        <v>導入なし</v>
      </c>
      <c r="U7" s="56">
        <f t="shared" si="13"/>
        <v>0</v>
      </c>
      <c r="V7" s="60" t="str">
        <f t="shared" si="13"/>
        <v>無</v>
      </c>
      <c r="W7" s="61">
        <f t="shared" si="13"/>
        <v>73.900000000000006</v>
      </c>
      <c r="X7" s="60" t="str">
        <f t="shared" si="13"/>
        <v>有</v>
      </c>
      <c r="Y7" s="62">
        <f>Y8</f>
        <v>96.1</v>
      </c>
      <c r="Z7" s="62">
        <f t="shared" ref="Z7:AH7" si="14">Z8</f>
        <v>94.6</v>
      </c>
      <c r="AA7" s="62">
        <f t="shared" si="14"/>
        <v>95.9</v>
      </c>
      <c r="AB7" s="62">
        <f t="shared" si="14"/>
        <v>105.3</v>
      </c>
      <c r="AC7" s="62">
        <f t="shared" si="14"/>
        <v>104</v>
      </c>
      <c r="AD7" s="62">
        <f t="shared" si="14"/>
        <v>103.4</v>
      </c>
      <c r="AE7" s="62">
        <f t="shared" si="14"/>
        <v>107.3</v>
      </c>
      <c r="AF7" s="62">
        <f t="shared" si="14"/>
        <v>94.3</v>
      </c>
      <c r="AG7" s="62">
        <f t="shared" si="14"/>
        <v>95.5</v>
      </c>
      <c r="AH7" s="62">
        <f t="shared" si="14"/>
        <v>96.2</v>
      </c>
      <c r="AI7" s="62"/>
      <c r="AJ7" s="62">
        <f>AJ8</f>
        <v>2.8</v>
      </c>
      <c r="AK7" s="62">
        <f t="shared" ref="AK7:AS7" si="15">AK8</f>
        <v>2.9</v>
      </c>
      <c r="AL7" s="62">
        <f t="shared" si="15"/>
        <v>5.2</v>
      </c>
      <c r="AM7" s="62">
        <f t="shared" si="15"/>
        <v>3.8</v>
      </c>
      <c r="AN7" s="62">
        <f t="shared" si="15"/>
        <v>4.4000000000000004</v>
      </c>
      <c r="AO7" s="62">
        <f t="shared" si="15"/>
        <v>31.3</v>
      </c>
      <c r="AP7" s="62">
        <f t="shared" si="15"/>
        <v>39.9</v>
      </c>
      <c r="AQ7" s="62">
        <f t="shared" si="15"/>
        <v>34.1</v>
      </c>
      <c r="AR7" s="62">
        <f t="shared" si="15"/>
        <v>35.299999999999997</v>
      </c>
      <c r="AS7" s="62">
        <f t="shared" si="15"/>
        <v>31.9</v>
      </c>
      <c r="AT7" s="62"/>
      <c r="AU7" s="57">
        <f>AU8</f>
        <v>278</v>
      </c>
      <c r="AV7" s="57">
        <f t="shared" ref="AV7:BD7" si="16">AV8</f>
        <v>365</v>
      </c>
      <c r="AW7" s="57">
        <f t="shared" si="16"/>
        <v>583</v>
      </c>
      <c r="AX7" s="57">
        <f t="shared" si="16"/>
        <v>398</v>
      </c>
      <c r="AY7" s="57">
        <f t="shared" si="16"/>
        <v>412</v>
      </c>
      <c r="AZ7" s="57">
        <f t="shared" si="16"/>
        <v>2452</v>
      </c>
      <c r="BA7" s="57">
        <f t="shared" si="16"/>
        <v>2114</v>
      </c>
      <c r="BB7" s="57">
        <f t="shared" si="16"/>
        <v>2284</v>
      </c>
      <c r="BC7" s="57">
        <f t="shared" si="16"/>
        <v>3043</v>
      </c>
      <c r="BD7" s="57">
        <f t="shared" si="16"/>
        <v>2401</v>
      </c>
      <c r="BE7" s="57"/>
      <c r="BF7" s="62">
        <f>BF8</f>
        <v>24.5</v>
      </c>
      <c r="BG7" s="62">
        <f t="shared" ref="BG7:BO7" si="17">BG8</f>
        <v>21.8</v>
      </c>
      <c r="BH7" s="62">
        <f t="shared" si="17"/>
        <v>22.3</v>
      </c>
      <c r="BI7" s="62">
        <f t="shared" si="17"/>
        <v>18.399999999999999</v>
      </c>
      <c r="BJ7" s="62">
        <f t="shared" si="17"/>
        <v>17.8</v>
      </c>
      <c r="BK7" s="62">
        <f t="shared" si="17"/>
        <v>22.3</v>
      </c>
      <c r="BL7" s="62">
        <f t="shared" si="17"/>
        <v>22.2</v>
      </c>
      <c r="BM7" s="62">
        <f t="shared" si="17"/>
        <v>22</v>
      </c>
      <c r="BN7" s="62">
        <f t="shared" si="17"/>
        <v>22.6</v>
      </c>
      <c r="BO7" s="62">
        <f t="shared" si="17"/>
        <v>22.6</v>
      </c>
      <c r="BP7" s="62"/>
      <c r="BQ7" s="62">
        <f>BQ8</f>
        <v>34</v>
      </c>
      <c r="BR7" s="62">
        <f t="shared" ref="BR7:BZ7" si="18">BR8</f>
        <v>35.9</v>
      </c>
      <c r="BS7" s="62">
        <f t="shared" si="18"/>
        <v>37.700000000000003</v>
      </c>
      <c r="BT7" s="62">
        <f t="shared" si="18"/>
        <v>34.1</v>
      </c>
      <c r="BU7" s="62">
        <f t="shared" si="18"/>
        <v>36</v>
      </c>
      <c r="BV7" s="62">
        <f t="shared" si="18"/>
        <v>35.1</v>
      </c>
      <c r="BW7" s="62">
        <f t="shared" si="18"/>
        <v>35.5</v>
      </c>
      <c r="BX7" s="62">
        <f t="shared" si="18"/>
        <v>36</v>
      </c>
      <c r="BY7" s="62">
        <f t="shared" si="18"/>
        <v>35.799999999999997</v>
      </c>
      <c r="BZ7" s="62">
        <f t="shared" si="18"/>
        <v>37.299999999999997</v>
      </c>
      <c r="CA7" s="62"/>
      <c r="CB7" s="62">
        <f>CB8</f>
        <v>-0.2</v>
      </c>
      <c r="CC7" s="62">
        <f t="shared" ref="CC7:CK7" si="19">CC8</f>
        <v>-1.7</v>
      </c>
      <c r="CD7" s="62">
        <f t="shared" si="19"/>
        <v>-3.4</v>
      </c>
      <c r="CE7" s="62">
        <f t="shared" si="19"/>
        <v>0.3</v>
      </c>
      <c r="CF7" s="62">
        <f t="shared" si="19"/>
        <v>-1.2</v>
      </c>
      <c r="CG7" s="62">
        <f t="shared" si="19"/>
        <v>-64.2</v>
      </c>
      <c r="CH7" s="62">
        <f t="shared" si="19"/>
        <v>-1656.9</v>
      </c>
      <c r="CI7" s="62">
        <f t="shared" si="19"/>
        <v>-14</v>
      </c>
      <c r="CJ7" s="62">
        <f t="shared" si="19"/>
        <v>-12.3</v>
      </c>
      <c r="CK7" s="62">
        <f t="shared" si="19"/>
        <v>-13.3</v>
      </c>
      <c r="CL7" s="62"/>
      <c r="CM7" s="57">
        <f>CM8</f>
        <v>126</v>
      </c>
      <c r="CN7" s="57">
        <f t="shared" ref="CN7:CV7" si="20">CN8</f>
        <v>-2529</v>
      </c>
      <c r="CO7" s="57">
        <f t="shared" si="20"/>
        <v>-4271</v>
      </c>
      <c r="CP7" s="57">
        <f t="shared" si="20"/>
        <v>8671</v>
      </c>
      <c r="CQ7" s="57">
        <f t="shared" si="20"/>
        <v>5981</v>
      </c>
      <c r="CR7" s="57">
        <f t="shared" si="20"/>
        <v>-4003</v>
      </c>
      <c r="CS7" s="57">
        <f t="shared" si="20"/>
        <v>-4441</v>
      </c>
      <c r="CT7" s="57">
        <f t="shared" si="20"/>
        <v>-5233</v>
      </c>
      <c r="CU7" s="57">
        <f t="shared" si="20"/>
        <v>-10636</v>
      </c>
      <c r="CV7" s="57">
        <f t="shared" si="20"/>
        <v>-9903</v>
      </c>
      <c r="CW7" s="57"/>
      <c r="CX7" s="62" t="s">
        <v>126</v>
      </c>
      <c r="CY7" s="62" t="s">
        <v>126</v>
      </c>
      <c r="CZ7" s="62" t="s">
        <v>126</v>
      </c>
      <c r="DA7" s="62" t="s">
        <v>126</v>
      </c>
      <c r="DB7" s="62" t="s">
        <v>126</v>
      </c>
      <c r="DC7" s="62" t="s">
        <v>126</v>
      </c>
      <c r="DD7" s="62" t="s">
        <v>126</v>
      </c>
      <c r="DE7" s="62" t="s">
        <v>126</v>
      </c>
      <c r="DF7" s="62" t="s">
        <v>126</v>
      </c>
      <c r="DG7" s="62" t="s">
        <v>124</v>
      </c>
      <c r="DH7" s="62"/>
      <c r="DI7" s="58">
        <f>DI8</f>
        <v>24637</v>
      </c>
      <c r="DJ7" s="58">
        <f>DJ8</f>
        <v>32439</v>
      </c>
      <c r="DK7" s="62" t="s">
        <v>126</v>
      </c>
      <c r="DL7" s="62" t="s">
        <v>126</v>
      </c>
      <c r="DM7" s="62" t="s">
        <v>126</v>
      </c>
      <c r="DN7" s="62" t="s">
        <v>126</v>
      </c>
      <c r="DO7" s="62" t="s">
        <v>126</v>
      </c>
      <c r="DP7" s="62" t="s">
        <v>126</v>
      </c>
      <c r="DQ7" s="62" t="s">
        <v>126</v>
      </c>
      <c r="DR7" s="62" t="s">
        <v>126</v>
      </c>
      <c r="DS7" s="62" t="s">
        <v>126</v>
      </c>
      <c r="DT7" s="62" t="s">
        <v>124</v>
      </c>
      <c r="DU7" s="62"/>
      <c r="DV7" s="62">
        <f>DV8</f>
        <v>6.3</v>
      </c>
      <c r="DW7" s="62">
        <f t="shared" ref="DW7:EE7" si="21">DW8</f>
        <v>2.2000000000000002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41.7</v>
      </c>
      <c r="EB7" s="62">
        <f t="shared" si="21"/>
        <v>46.8</v>
      </c>
      <c r="EC7" s="62">
        <f t="shared" si="21"/>
        <v>31</v>
      </c>
      <c r="ED7" s="62">
        <f t="shared" si="21"/>
        <v>18.3</v>
      </c>
      <c r="EE7" s="62">
        <f t="shared" si="21"/>
        <v>11.9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52035</v>
      </c>
      <c r="D8" s="65">
        <v>47</v>
      </c>
      <c r="E8" s="65">
        <v>11</v>
      </c>
      <c r="F8" s="65">
        <v>1</v>
      </c>
      <c r="G8" s="65">
        <v>1</v>
      </c>
      <c r="H8" s="65" t="s">
        <v>127</v>
      </c>
      <c r="I8" s="65" t="s">
        <v>128</v>
      </c>
      <c r="J8" s="65" t="s">
        <v>129</v>
      </c>
      <c r="K8" s="65" t="s">
        <v>130</v>
      </c>
      <c r="L8" s="65" t="s">
        <v>131</v>
      </c>
      <c r="M8" s="65" t="s">
        <v>132</v>
      </c>
      <c r="N8" s="65"/>
      <c r="O8" s="66" t="s">
        <v>133</v>
      </c>
      <c r="P8" s="66" t="s">
        <v>133</v>
      </c>
      <c r="Q8" s="67">
        <v>2095</v>
      </c>
      <c r="R8" s="67">
        <v>94</v>
      </c>
      <c r="S8" s="68">
        <v>8929</v>
      </c>
      <c r="T8" s="69" t="s">
        <v>134</v>
      </c>
      <c r="U8" s="66">
        <v>0</v>
      </c>
      <c r="V8" s="69" t="s">
        <v>135</v>
      </c>
      <c r="W8" s="70">
        <v>73.900000000000006</v>
      </c>
      <c r="X8" s="69" t="s">
        <v>136</v>
      </c>
      <c r="Y8" s="71">
        <v>96.1</v>
      </c>
      <c r="Z8" s="71">
        <v>94.6</v>
      </c>
      <c r="AA8" s="71">
        <v>95.9</v>
      </c>
      <c r="AB8" s="71">
        <v>105.3</v>
      </c>
      <c r="AC8" s="71">
        <v>104</v>
      </c>
      <c r="AD8" s="71">
        <v>103.4</v>
      </c>
      <c r="AE8" s="71">
        <v>107.3</v>
      </c>
      <c r="AF8" s="71">
        <v>94.3</v>
      </c>
      <c r="AG8" s="71">
        <v>95.5</v>
      </c>
      <c r="AH8" s="71">
        <v>96.2</v>
      </c>
      <c r="AI8" s="71">
        <v>92.5</v>
      </c>
      <c r="AJ8" s="71">
        <v>2.8</v>
      </c>
      <c r="AK8" s="71">
        <v>2.9</v>
      </c>
      <c r="AL8" s="71">
        <v>5.2</v>
      </c>
      <c r="AM8" s="71">
        <v>3.8</v>
      </c>
      <c r="AN8" s="71">
        <v>4.4000000000000004</v>
      </c>
      <c r="AO8" s="71">
        <v>31.3</v>
      </c>
      <c r="AP8" s="71">
        <v>39.9</v>
      </c>
      <c r="AQ8" s="71">
        <v>34.1</v>
      </c>
      <c r="AR8" s="71">
        <v>35.299999999999997</v>
      </c>
      <c r="AS8" s="71">
        <v>31.9</v>
      </c>
      <c r="AT8" s="71">
        <v>32.4</v>
      </c>
      <c r="AU8" s="72">
        <v>278</v>
      </c>
      <c r="AV8" s="72">
        <v>365</v>
      </c>
      <c r="AW8" s="72">
        <v>583</v>
      </c>
      <c r="AX8" s="72">
        <v>398</v>
      </c>
      <c r="AY8" s="72">
        <v>412</v>
      </c>
      <c r="AZ8" s="72">
        <v>2452</v>
      </c>
      <c r="BA8" s="72">
        <v>2114</v>
      </c>
      <c r="BB8" s="72">
        <v>2284</v>
      </c>
      <c r="BC8" s="72">
        <v>3043</v>
      </c>
      <c r="BD8" s="72">
        <v>2401</v>
      </c>
      <c r="BE8" s="72">
        <v>7439</v>
      </c>
      <c r="BF8" s="71">
        <v>24.5</v>
      </c>
      <c r="BG8" s="71">
        <v>21.8</v>
      </c>
      <c r="BH8" s="71">
        <v>22.3</v>
      </c>
      <c r="BI8" s="71">
        <v>18.399999999999999</v>
      </c>
      <c r="BJ8" s="71">
        <v>17.8</v>
      </c>
      <c r="BK8" s="71">
        <v>22.3</v>
      </c>
      <c r="BL8" s="71">
        <v>22.2</v>
      </c>
      <c r="BM8" s="71">
        <v>22</v>
      </c>
      <c r="BN8" s="71">
        <v>22.6</v>
      </c>
      <c r="BO8" s="71">
        <v>22.6</v>
      </c>
      <c r="BP8" s="71">
        <v>20.7</v>
      </c>
      <c r="BQ8" s="71">
        <v>34</v>
      </c>
      <c r="BR8" s="71">
        <v>35.9</v>
      </c>
      <c r="BS8" s="71">
        <v>37.700000000000003</v>
      </c>
      <c r="BT8" s="71">
        <v>34.1</v>
      </c>
      <c r="BU8" s="71">
        <v>36</v>
      </c>
      <c r="BV8" s="71">
        <v>35.1</v>
      </c>
      <c r="BW8" s="71">
        <v>35.5</v>
      </c>
      <c r="BX8" s="71">
        <v>36</v>
      </c>
      <c r="BY8" s="71">
        <v>35.799999999999997</v>
      </c>
      <c r="BZ8" s="71">
        <v>37.299999999999997</v>
      </c>
      <c r="CA8" s="71">
        <v>38.299999999999997</v>
      </c>
      <c r="CB8" s="71">
        <v>-0.2</v>
      </c>
      <c r="CC8" s="71">
        <v>-1.7</v>
      </c>
      <c r="CD8" s="71">
        <v>-3.4</v>
      </c>
      <c r="CE8" s="73">
        <v>0.3</v>
      </c>
      <c r="CF8" s="73">
        <v>-1.2</v>
      </c>
      <c r="CG8" s="71">
        <v>-64.2</v>
      </c>
      <c r="CH8" s="71">
        <v>-1656.9</v>
      </c>
      <c r="CI8" s="71">
        <v>-14</v>
      </c>
      <c r="CJ8" s="71">
        <v>-12.3</v>
      </c>
      <c r="CK8" s="71">
        <v>-13.3</v>
      </c>
      <c r="CL8" s="71">
        <v>-17.899999999999999</v>
      </c>
      <c r="CM8" s="72">
        <v>126</v>
      </c>
      <c r="CN8" s="72">
        <v>-2529</v>
      </c>
      <c r="CO8" s="72">
        <v>-4271</v>
      </c>
      <c r="CP8" s="72">
        <v>8671</v>
      </c>
      <c r="CQ8" s="72">
        <v>5981</v>
      </c>
      <c r="CR8" s="72">
        <v>-4003</v>
      </c>
      <c r="CS8" s="72">
        <v>-4441</v>
      </c>
      <c r="CT8" s="72">
        <v>-5233</v>
      </c>
      <c r="CU8" s="72">
        <v>-10636</v>
      </c>
      <c r="CV8" s="72">
        <v>-9903</v>
      </c>
      <c r="CW8" s="72">
        <v>-8789</v>
      </c>
      <c r="CX8" s="71" t="s">
        <v>137</v>
      </c>
      <c r="CY8" s="71" t="s">
        <v>137</v>
      </c>
      <c r="CZ8" s="71" t="s">
        <v>137</v>
      </c>
      <c r="DA8" s="71" t="s">
        <v>137</v>
      </c>
      <c r="DB8" s="71" t="s">
        <v>137</v>
      </c>
      <c r="DC8" s="71" t="s">
        <v>137</v>
      </c>
      <c r="DD8" s="71" t="s">
        <v>137</v>
      </c>
      <c r="DE8" s="71" t="s">
        <v>137</v>
      </c>
      <c r="DF8" s="71" t="s">
        <v>137</v>
      </c>
      <c r="DG8" s="71" t="s">
        <v>137</v>
      </c>
      <c r="DH8" s="71" t="s">
        <v>137</v>
      </c>
      <c r="DI8" s="67">
        <v>24637</v>
      </c>
      <c r="DJ8" s="67">
        <v>32439</v>
      </c>
      <c r="DK8" s="71" t="s">
        <v>137</v>
      </c>
      <c r="DL8" s="71" t="s">
        <v>137</v>
      </c>
      <c r="DM8" s="71" t="s">
        <v>137</v>
      </c>
      <c r="DN8" s="71" t="s">
        <v>137</v>
      </c>
      <c r="DO8" s="71" t="s">
        <v>137</v>
      </c>
      <c r="DP8" s="71" t="s">
        <v>137</v>
      </c>
      <c r="DQ8" s="71" t="s">
        <v>137</v>
      </c>
      <c r="DR8" s="71" t="s">
        <v>137</v>
      </c>
      <c r="DS8" s="71" t="s">
        <v>137</v>
      </c>
      <c r="DT8" s="71" t="s">
        <v>137</v>
      </c>
      <c r="DU8" s="71" t="s">
        <v>137</v>
      </c>
      <c r="DV8" s="71">
        <v>6.3</v>
      </c>
      <c r="DW8" s="71">
        <v>2.2000000000000002</v>
      </c>
      <c r="DX8" s="71">
        <v>0</v>
      </c>
      <c r="DY8" s="71">
        <v>0</v>
      </c>
      <c r="DZ8" s="71">
        <v>0</v>
      </c>
      <c r="EA8" s="71">
        <v>41.7</v>
      </c>
      <c r="EB8" s="71">
        <v>46.8</v>
      </c>
      <c r="EC8" s="71">
        <v>31</v>
      </c>
      <c r="ED8" s="71">
        <v>18.3</v>
      </c>
      <c r="EE8" s="71">
        <v>11.9</v>
      </c>
      <c r="EF8" s="71">
        <v>38.700000000000003</v>
      </c>
      <c r="EG8" s="69">
        <v>2E-3</v>
      </c>
      <c r="EH8" s="74">
        <v>1.6999999999999999E-3</v>
      </c>
      <c r="EI8" s="74">
        <v>1.6000000000000001E-3</v>
      </c>
      <c r="EJ8" s="74">
        <v>1.8E-3</v>
      </c>
      <c r="EK8" s="74">
        <v>1.8E-3</v>
      </c>
      <c r="EL8" s="74">
        <v>6.3899999999999998E-2</v>
      </c>
      <c r="EM8" s="74">
        <v>7.6700000000000004E-2</v>
      </c>
      <c r="EN8" s="74">
        <v>7.2999999999999995E-2</v>
      </c>
      <c r="EO8" s="74">
        <v>9.0999999999999998E-2</v>
      </c>
      <c r="EP8" s="74">
        <v>0.1149</v>
      </c>
    </row>
    <row r="9" spans="1:146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>
      <c r="A10" s="79"/>
      <c r="B10" s="79" t="s">
        <v>138</v>
      </c>
      <c r="C10" s="79" t="s">
        <v>139</v>
      </c>
      <c r="D10" s="79" t="s">
        <v>140</v>
      </c>
      <c r="E10" s="79" t="s">
        <v>141</v>
      </c>
      <c r="F10" s="79" t="s">
        <v>142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>
      <c r="A11" s="79" t="s">
        <v>63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柿﨑　成紀</cp:lastModifiedBy>
  <dcterms:created xsi:type="dcterms:W3CDTF">2018-02-09T01:42:14Z</dcterms:created>
  <dcterms:modified xsi:type="dcterms:W3CDTF">2018-03-27T09:19:27Z</dcterms:modified>
</cp:coreProperties>
</file>