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商工労働_経営改革室共通\温泉特会決算状況調査\R7関連調査\【260127〆】経営比較分析\経営比較分析表（ダウンロード）\"/>
    </mc:Choice>
  </mc:AlternateContent>
  <xr:revisionPtr revIDLastSave="0" documentId="13_ncr:1_{8B4EDADE-7FCB-4DC6-9409-2569F194F805}" xr6:coauthVersionLast="47" xr6:coauthVersionMax="47" xr10:uidLastSave="{00000000-0000-0000-0000-000000000000}"/>
  <workbookProtection workbookAlgorithmName="SHA-512" workbookHashValue="1ZCQt9TSZp6K4/3GfU39hGA0udv/anQSxJtHhqEmsMTo89Z89S6jELXo+dzA6hPSaPhoChg2UjjGqJpmy36+9w==" workbookSaltValue="ZxFHWQmJznxxoSgVkJPDXg==" workbookSpinCount="100000" lockStructure="1"/>
  <bookViews>
    <workbookView xWindow="-12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KH78" i="4" s="1"/>
  <c r="DZ7" i="5"/>
  <c r="ML77" i="4" s="1"/>
  <c r="DY7" i="5"/>
  <c r="DX7" i="5"/>
  <c r="LJ77" i="4" s="1"/>
  <c r="DW7" i="5"/>
  <c r="DV7" i="5"/>
  <c r="DJ7" i="5"/>
  <c r="DI7" i="5"/>
  <c r="CV7" i="5"/>
  <c r="ML54" i="4" s="1"/>
  <c r="CU7" i="5"/>
  <c r="LX54" i="4" s="1"/>
  <c r="CT7" i="5"/>
  <c r="LJ54" i="4" s="1"/>
  <c r="CS7" i="5"/>
  <c r="KV54" i="4" s="1"/>
  <c r="CR7" i="5"/>
  <c r="CQ7" i="5"/>
  <c r="CP7" i="5"/>
  <c r="CO7" i="5"/>
  <c r="LJ53" i="4" s="1"/>
  <c r="CN7" i="5"/>
  <c r="KV53" i="4" s="1"/>
  <c r="CM7" i="5"/>
  <c r="KH53" i="4" s="1"/>
  <c r="CK7" i="5"/>
  <c r="CJ7" i="5"/>
  <c r="IJ54" i="4" s="1"/>
  <c r="CI7" i="5"/>
  <c r="CH7" i="5"/>
  <c r="CG7" i="5"/>
  <c r="CF7" i="5"/>
  <c r="CE7" i="5"/>
  <c r="IJ53" i="4" s="1"/>
  <c r="CD7" i="5"/>
  <c r="HV53" i="4" s="1"/>
  <c r="CC7" i="5"/>
  <c r="CB7" i="5"/>
  <c r="BZ7" i="5"/>
  <c r="FJ54" i="4" s="1"/>
  <c r="BY7" i="5"/>
  <c r="BX7" i="5"/>
  <c r="BW7" i="5"/>
  <c r="DT54" i="4" s="1"/>
  <c r="BV7" i="5"/>
  <c r="DF54" i="4" s="1"/>
  <c r="BU7" i="5"/>
  <c r="FJ53" i="4" s="1"/>
  <c r="BT7" i="5"/>
  <c r="BS7" i="5"/>
  <c r="BR7" i="5"/>
  <c r="BQ7" i="5"/>
  <c r="BO7" i="5"/>
  <c r="BN7" i="5"/>
  <c r="BM7" i="5"/>
  <c r="BL7" i="5"/>
  <c r="BK7" i="5"/>
  <c r="BJ7" i="5"/>
  <c r="BV53" i="4" s="1"/>
  <c r="BI7" i="5"/>
  <c r="BH7" i="5"/>
  <c r="BG7" i="5"/>
  <c r="AF53" i="4" s="1"/>
  <c r="BF7" i="5"/>
  <c r="R53" i="4" s="1"/>
  <c r="BD7" i="5"/>
  <c r="IX32" i="4" s="1"/>
  <c r="BC7" i="5"/>
  <c r="IJ32" i="4" s="1"/>
  <c r="BB7" i="5"/>
  <c r="HV32" i="4" s="1"/>
  <c r="BA7" i="5"/>
  <c r="HH32" i="4" s="1"/>
  <c r="AZ7" i="5"/>
  <c r="AY7" i="5"/>
  <c r="AX7" i="5"/>
  <c r="AW7" i="5"/>
  <c r="HV31" i="4" s="1"/>
  <c r="AV7" i="5"/>
  <c r="HH31" i="4" s="1"/>
  <c r="AU7" i="5"/>
  <c r="GT31" i="4" s="1"/>
  <c r="AS7" i="5"/>
  <c r="AR7" i="5"/>
  <c r="EV32" i="4" s="1"/>
  <c r="AQ7" i="5"/>
  <c r="EH32" i="4" s="1"/>
  <c r="AP7" i="5"/>
  <c r="AO7" i="5"/>
  <c r="AN7" i="5"/>
  <c r="AM7" i="5"/>
  <c r="AL7" i="5"/>
  <c r="AK7" i="5"/>
  <c r="AJ7" i="5"/>
  <c r="AH7" i="5"/>
  <c r="BV32" i="4" s="1"/>
  <c r="AG7" i="5"/>
  <c r="AF7" i="5"/>
  <c r="AE7" i="5"/>
  <c r="AF32" i="4" s="1"/>
  <c r="AD7" i="5"/>
  <c r="R32" i="4" s="1"/>
  <c r="AC7" i="5"/>
  <c r="BV31" i="4" s="1"/>
  <c r="AB7" i="5"/>
  <c r="BH31" i="4" s="1"/>
  <c r="AA7" i="5"/>
  <c r="AT31" i="4" s="1"/>
  <c r="Z7" i="5"/>
  <c r="Y7" i="5"/>
  <c r="X7" i="5"/>
  <c r="W7" i="5"/>
  <c r="JV10" i="4" s="1"/>
  <c r="V7" i="5"/>
  <c r="IC10" i="4" s="1"/>
  <c r="U7" i="5"/>
  <c r="LO8" i="4" s="1"/>
  <c r="T7" i="5"/>
  <c r="S7" i="5"/>
  <c r="IC8" i="4" s="1"/>
  <c r="R7" i="5"/>
  <c r="Q7" i="5"/>
  <c r="P7" i="5"/>
  <c r="AQ10" i="4" s="1"/>
  <c r="O7" i="5"/>
  <c r="B10" i="4" s="1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E88" i="4"/>
  <c r="B88" i="4"/>
  <c r="ML78" i="4"/>
  <c r="LX78" i="4"/>
  <c r="LJ78" i="4"/>
  <c r="KV78" i="4"/>
  <c r="IX78" i="4"/>
  <c r="IJ78" i="4"/>
  <c r="HV78" i="4"/>
  <c r="HH78" i="4"/>
  <c r="GT78" i="4"/>
  <c r="BV78" i="4"/>
  <c r="BH78" i="4"/>
  <c r="AT78" i="4"/>
  <c r="AF78" i="4"/>
  <c r="R78" i="4"/>
  <c r="LX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KH54" i="4"/>
  <c r="IX54" i="4"/>
  <c r="HV54" i="4"/>
  <c r="HH54" i="4"/>
  <c r="GT54" i="4"/>
  <c r="EV54" i="4"/>
  <c r="EH54" i="4"/>
  <c r="BV54" i="4"/>
  <c r="BH54" i="4"/>
  <c r="AT54" i="4"/>
  <c r="AF54" i="4"/>
  <c r="R54" i="4"/>
  <c r="ML53" i="4"/>
  <c r="LX53" i="4"/>
  <c r="IX53" i="4"/>
  <c r="HH53" i="4"/>
  <c r="GT53" i="4"/>
  <c r="EV53" i="4"/>
  <c r="EH53" i="4"/>
  <c r="DT53" i="4"/>
  <c r="DF53" i="4"/>
  <c r="BH53" i="4"/>
  <c r="AT53" i="4"/>
  <c r="GT32" i="4"/>
  <c r="FJ32" i="4"/>
  <c r="DT32" i="4"/>
  <c r="DF32" i="4"/>
  <c r="BH32" i="4"/>
  <c r="AT32" i="4"/>
  <c r="IX31" i="4"/>
  <c r="IJ31" i="4"/>
  <c r="FJ31" i="4"/>
  <c r="EV31" i="4"/>
  <c r="EH31" i="4"/>
  <c r="DT31" i="4"/>
  <c r="DF31" i="4"/>
  <c r="AF31" i="4"/>
  <c r="R31" i="4"/>
  <c r="LO10" i="4"/>
  <c r="DU10" i="4"/>
  <c r="CF10" i="4"/>
  <c r="JV8" i="4"/>
  <c r="CF8" i="4"/>
  <c r="B6" i="4" l="1"/>
  <c r="IJ52" i="4"/>
  <c r="BH76" i="4"/>
  <c r="EV52" i="4"/>
  <c r="IJ30" i="4"/>
  <c r="LX76" i="4"/>
  <c r="BH52" i="4"/>
  <c r="EV30" i="4"/>
  <c r="IJ76" i="4"/>
  <c r="LX52" i="4"/>
  <c r="BH30" i="4"/>
  <c r="B11" i="5"/>
  <c r="F11" i="5"/>
  <c r="M88" i="4"/>
  <c r="C11" i="5"/>
  <c r="D11" i="5"/>
  <c r="HV76" i="4" l="1"/>
  <c r="LJ52" i="4"/>
  <c r="AT30" i="4"/>
  <c r="HV52" i="4"/>
  <c r="AT76" i="4"/>
  <c r="EH52" i="4"/>
  <c r="HV30" i="4"/>
  <c r="LJ76" i="4"/>
  <c r="EH30" i="4"/>
  <c r="AT52" i="4"/>
  <c r="R76" i="4"/>
  <c r="DF52" i="4"/>
  <c r="GT30" i="4"/>
  <c r="KH76" i="4"/>
  <c r="R52" i="4"/>
  <c r="DF30" i="4"/>
  <c r="GT76" i="4"/>
  <c r="KH52" i="4"/>
  <c r="R30" i="4"/>
  <c r="GT52" i="4"/>
  <c r="KV76" i="4"/>
  <c r="AF52" i="4"/>
  <c r="DT30" i="4"/>
  <c r="HH76" i="4"/>
  <c r="KV52" i="4"/>
  <c r="AF30" i="4"/>
  <c r="HH52" i="4"/>
  <c r="AF76" i="4"/>
  <c r="DT52" i="4"/>
  <c r="HH30" i="4"/>
  <c r="BV76" i="4"/>
  <c r="FJ52" i="4"/>
  <c r="IX30" i="4"/>
  <c r="ML76" i="4"/>
  <c r="BV52" i="4"/>
  <c r="FJ30" i="4"/>
  <c r="IX76" i="4"/>
  <c r="ML52" i="4"/>
  <c r="BV30" i="4"/>
  <c r="IX52" i="4"/>
</calcChain>
</file>

<file path=xl/sharedStrings.xml><?xml version="1.0" encoding="utf-8"?>
<sst xmlns="http://schemas.openxmlformats.org/spreadsheetml/2006/main" count="301" uniqueCount="134">
  <si>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</si>
  <si>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</si>
  <si>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</si>
  <si>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</si>
  <si>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</si>
  <si>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</si>
  <si>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</si>
  <si>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</si>
  <si>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</si>
  <si>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</si>
  <si>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</si>
  <si>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</si>
  <si>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</si>
  <si>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</si>
  <si>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</si>
  <si>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</si>
  <si>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</si>
  <si>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</si>
  <si>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</si>
  <si>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</si>
  <si>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</si>
  <si>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</si>
  <si>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</si>
  <si>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</si>
  <si>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</si>
  <si>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</si>
  <si>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</si>
  <si>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</si>
  <si>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</si>
  <si>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</si>
  <si>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</si>
  <si>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</si>
  <si>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</si>
  <si>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</si>
  <si>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</si>
  <si>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</si>
  <si>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</si>
  <si>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</si>
  <si>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</si>
  <si>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</si>
  <si>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</si>
  <si>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</si>
  <si>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</si>
  <si>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</si>
  <si>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</si>
  <si>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</si>
  <si>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</si>
  <si>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</si>
  <si>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</si>
  <si>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</si>
  <si>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</si>
  <si>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</si>
  <si>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</si>
  <si>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</si>
  <si>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</si>
  <si>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</si>
  <si>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</si>
  <si>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</si>
  <si>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</si>
  <si>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</si>
  <si>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</si>
  <si>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</si>
  <si>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</si>
  <si>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</si>
  <si>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</si>
  <si>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</si>
  <si>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</si>
  <si>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</si>
  <si>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</si>
  <si>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</si>
  <si>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</si>
  <si>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</si>
  <si>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</si>
  <si>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</si>
  <si>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</si>
  <si>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</si>
  <si>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</si>
  <si>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</si>
  <si>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</si>
  <si>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</si>
  <si>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</si>
  <si>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</si>
  <si>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</si>
  <si>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</si>
  <si>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</si>
  <si>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</si>
  <si>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</si>
  <si>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</si>
  <si>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</si>
  <si>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</si>
  <si>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</si>
  <si>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</si>
  <si>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</si>
  <si>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</si>
  <si>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</si>
  <si>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</si>
  <si>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</si>
  <si>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</si>
  <si>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</si>
  <si>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</si>
  <si>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</si>
  <si>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</si>
  <si>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</si>
  <si>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</si>
  <si>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</si>
  <si>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</si>
  <si>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</si>
  <si>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</si>
  <si>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</si>
  <si>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</si>
  <si>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</si>
  <si>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</si>
  <si>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</si>
  <si>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</si>
  <si>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秋田県　横手市</t>
  </si>
  <si>
    <t>大雄ふるさとセンター1号館・3号館（ゆとりおん大雄）</t>
  </si>
  <si>
    <t>法非適用</t>
  </si>
  <si>
    <t>観光施設事業</t>
  </si>
  <si>
    <t>休養宿泊施設</t>
  </si>
  <si>
    <t>Ａ２Ｂ１</t>
  </si>
  <si>
    <t>非設置</t>
  </si>
  <si>
    <t>該当数値なし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</si>
  <si>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</si>
  <si>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</si>
  <si>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</si>
  <si>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</si>
  <si>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</si>
  <si>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</si>
  <si>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</si>
  <si>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</si>
  <si>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利用者数や営業収入は前年度から増加しているが、物価や人件費等の高騰により収支は悪化している。依然として他会計補助金への依存が大きく、より利用者数を増やすための新しいサービスの提供や、より経費を抑えた効率的な運営体制の構築を図るほか、施設の継続についても検討が必要である。</t>
    <rPh sb="0" eb="3">
      <t>リヨウシャ</t>
    </rPh>
    <rPh sb="3" eb="4">
      <t>スウ</t>
    </rPh>
    <rPh sb="5" eb="9">
      <t>エイギョウシュウニュウ</t>
    </rPh>
    <rPh sb="10" eb="13">
      <t>ゼンネンド</t>
    </rPh>
    <rPh sb="15" eb="17">
      <t>ゾウカ</t>
    </rPh>
    <rPh sb="23" eb="25">
      <t>ブッカ</t>
    </rPh>
    <rPh sb="26" eb="30">
      <t>ジンケンヒトウ</t>
    </rPh>
    <rPh sb="31" eb="33">
      <t>コウトウ</t>
    </rPh>
    <rPh sb="36" eb="38">
      <t>シュウシ</t>
    </rPh>
    <rPh sb="39" eb="41">
      <t>アッカ</t>
    </rPh>
    <rPh sb="46" eb="48">
      <t>イゼン</t>
    </rPh>
    <rPh sb="51" eb="57">
      <t>タカイケイホジョキン</t>
    </rPh>
    <rPh sb="59" eb="61">
      <t>イゾン</t>
    </rPh>
    <rPh sb="62" eb="63">
      <t>オオ</t>
    </rPh>
    <rPh sb="116" eb="118">
      <t>シセツ</t>
    </rPh>
    <rPh sb="119" eb="121">
      <t>ケイゾク</t>
    </rPh>
    <rPh sb="129" eb="131">
      <t>ヒツヨウ</t>
    </rPh>
    <phoneticPr fontId="5"/>
  </si>
  <si>
    <t>営業収入は前年度よりも増加しているが、物価や人件費等の高騰が続いており、依然として赤字経営の状況が続いている。総費用の半分以上を他会計補助金で賄っており、財政健全化に向けて取り組む必要がある。</t>
    <rPh sb="0" eb="4">
      <t>エイギョウシュウニュウ</t>
    </rPh>
    <rPh sb="5" eb="8">
      <t>ゼンネンド</t>
    </rPh>
    <rPh sb="11" eb="13">
      <t>ゾウカ</t>
    </rPh>
    <rPh sb="19" eb="21">
      <t>ブッカ</t>
    </rPh>
    <rPh sb="22" eb="26">
      <t>ジンケンヒトウ</t>
    </rPh>
    <rPh sb="27" eb="29">
      <t>コウトウ</t>
    </rPh>
    <rPh sb="30" eb="31">
      <t>ツヅ</t>
    </rPh>
    <rPh sb="36" eb="38">
      <t>イゼン</t>
    </rPh>
    <rPh sb="41" eb="45">
      <t>アカジケイエイ</t>
    </rPh>
    <rPh sb="46" eb="48">
      <t>ジョウキョウ</t>
    </rPh>
    <rPh sb="49" eb="50">
      <t>ツヅ</t>
    </rPh>
    <rPh sb="55" eb="58">
      <t>ソウヒヨウ</t>
    </rPh>
    <rPh sb="59" eb="63">
      <t>ハンブンイジョウ</t>
    </rPh>
    <rPh sb="64" eb="67">
      <t>タカイケイ</t>
    </rPh>
    <rPh sb="67" eb="70">
      <t>ホジョキン</t>
    </rPh>
    <rPh sb="71" eb="72">
      <t>マカナ</t>
    </rPh>
    <phoneticPr fontId="5"/>
  </si>
  <si>
    <t>施設の老朽化が進んでおり更新需要が増大しているが、慢性的な赤字経営の状況であり、大規模な改修は難しい。必要性と財政状況を勘案しながら施設維持を図っていく。</t>
    <phoneticPr fontId="5"/>
  </si>
  <si>
    <t>利用者数72,494人（前年比+4,599人）、宿泊者数1,795人（前年比+78人）と利用客者数、宿泊者数ともに増加している。ただ、赤字経営が続いている状況においては、さらなる利用者の確保と収支改善が必要である。</t>
    <rPh sb="67" eb="71">
      <t>アカジケイエイ</t>
    </rPh>
    <rPh sb="72" eb="73">
      <t>ツヅ</t>
    </rPh>
    <rPh sb="77" eb="79">
      <t>ジョウキョウ</t>
    </rPh>
    <rPh sb="89" eb="92">
      <t>リヨウシャ</t>
    </rPh>
    <rPh sb="93" eb="95">
      <t>カクホ</t>
    </rPh>
    <rPh sb="96" eb="100">
      <t>シュウシカイゼン</t>
    </rPh>
    <rPh sb="101" eb="103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</si>
</sst>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60114</c:v>
                </c:pt>
                <c:pt idx="1">
                  <c:v>59723</c:v>
                </c:pt>
                <c:pt idx="2">
                  <c:v>36307</c:v>
                </c:pt>
                <c:pt idx="3">
                  <c:v>37001</c:v>
                </c:pt>
                <c:pt idx="4">
                  <c:v>35655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3-4D0F-BC07-8C42CB21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183723</c:v>
                </c:pt>
                <c:pt idx="1">
                  <c:v>12421</c:v>
                </c:pt>
                <c:pt idx="2">
                  <c:v>10097</c:v>
                </c:pt>
                <c:pt idx="3">
                  <c:v>10325</c:v>
                </c:pt>
                <c:pt idx="4">
                  <c:v>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3-4D0F-BC07-8C42CB21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6F-40AC-A2B4-95D1864D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F-40AC-A2B4-95D1864D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9.4899999999999998E-2</c:v>
                </c:pt>
                <c:pt idx="1">
                  <c:v>8.2699999999999996E-2</c:v>
                </c:pt>
                <c:pt idx="2">
                  <c:v>0.1032</c:v>
                </c:pt>
                <c:pt idx="3">
                  <c:v>8.5000000000000006E-2</c:v>
                </c:pt>
                <c:pt idx="4">
                  <c:v>9.06E-2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4-46DE-BCE5-8824F1595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2.9999999999999997E-4</c:v>
                </c:pt>
                <c:pt idx="1">
                  <c:v>2.9999999999999997E-4</c:v>
                </c:pt>
                <c:pt idx="2">
                  <c:v>5.0000000000000001E-4</c:v>
                </c:pt>
                <c:pt idx="3">
                  <c:v>5.9999999999999995E-4</c:v>
                </c:pt>
                <c:pt idx="4">
                  <c:v>5.9999999999999995E-4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4-46DE-BCE5-8824F1595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54.2</c:v>
                </c:pt>
                <c:pt idx="1">
                  <c:v>55.3</c:v>
                </c:pt>
                <c:pt idx="2">
                  <c:v>51.7</c:v>
                </c:pt>
                <c:pt idx="3">
                  <c:v>47</c:v>
                </c:pt>
                <c:pt idx="4">
                  <c:v>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C-4810-B021-50DBC2D5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26</c:v>
                </c:pt>
                <c:pt idx="1">
                  <c:v>32.4</c:v>
                </c:pt>
                <c:pt idx="2">
                  <c:v>43.1</c:v>
                </c:pt>
                <c:pt idx="3">
                  <c:v>34.700000000000003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C-4810-B021-50DBC2D5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99.9</c:v>
                </c:pt>
                <c:pt idx="1">
                  <c:v>99.6</c:v>
                </c:pt>
                <c:pt idx="2">
                  <c:v>100.4</c:v>
                </c:pt>
                <c:pt idx="3">
                  <c:v>98.1</c:v>
                </c:pt>
                <c:pt idx="4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E-44A1-8ED2-B1FF4B69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78.7</c:v>
                </c:pt>
                <c:pt idx="1">
                  <c:v>111</c:v>
                </c:pt>
                <c:pt idx="2">
                  <c:v>106</c:v>
                </c:pt>
                <c:pt idx="3">
                  <c:v>103.7</c:v>
                </c:pt>
                <c:pt idx="4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E-44A1-8ED2-B1FF4B69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-47130</c:v>
                </c:pt>
                <c:pt idx="1">
                  <c:v>-51265</c:v>
                </c:pt>
                <c:pt idx="2">
                  <c:v>-51327</c:v>
                </c:pt>
                <c:pt idx="3">
                  <c:v>-54884</c:v>
                </c:pt>
                <c:pt idx="4">
                  <c:v>-64408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7-40A4-9F54-C25DBF80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-586204</c:v>
                </c:pt>
                <c:pt idx="1">
                  <c:v>-35347</c:v>
                </c:pt>
                <c:pt idx="2">
                  <c:v>-38640</c:v>
                </c:pt>
                <c:pt idx="3">
                  <c:v>-42625</c:v>
                </c:pt>
                <c:pt idx="4">
                  <c:v>-34509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7-40A4-9F54-C25DBF80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-119.8</c:v>
                </c:pt>
                <c:pt idx="1">
                  <c:v>-126.8</c:v>
                </c:pt>
                <c:pt idx="2">
                  <c:v>-106.4</c:v>
                </c:pt>
                <c:pt idx="3">
                  <c:v>-97.1</c:v>
                </c:pt>
                <c:pt idx="4">
                  <c:v>-112.5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5-46AB-A6CD-E849532F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-192.5</c:v>
                </c:pt>
                <c:pt idx="1">
                  <c:v>-46.2</c:v>
                </c:pt>
                <c:pt idx="2">
                  <c:v>-111.8</c:v>
                </c:pt>
                <c:pt idx="3">
                  <c:v>-16.5</c:v>
                </c:pt>
                <c:pt idx="4">
                  <c:v>-19.899999999999999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5-46AB-A6CD-E849532F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89.9</c:v>
                </c:pt>
                <c:pt idx="1">
                  <c:v>93.1</c:v>
                </c:pt>
                <c:pt idx="2">
                  <c:v>77.400000000000006</c:v>
                </c:pt>
                <c:pt idx="3">
                  <c:v>72.400000000000006</c:v>
                </c:pt>
                <c:pt idx="4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3-4AA4-9E49-D1FE387A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141.19999999999999</c:v>
                </c:pt>
                <c:pt idx="1">
                  <c:v>75.8</c:v>
                </c:pt>
                <c:pt idx="2">
                  <c:v>117.4</c:v>
                </c:pt>
                <c:pt idx="3">
                  <c:v>48.7</c:v>
                </c:pt>
                <c:pt idx="4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3-4AA4-9E49-D1FE387A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1.6</c:v>
                </c:pt>
                <c:pt idx="1">
                  <c:v>1.8</c:v>
                </c:pt>
                <c:pt idx="2">
                  <c:v>2.9</c:v>
                </c:pt>
                <c:pt idx="3">
                  <c:v>3.5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B-4623-BB07-F8862410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14.5</c:v>
                </c:pt>
                <c:pt idx="1">
                  <c:v>6.5</c:v>
                </c:pt>
                <c:pt idx="2">
                  <c:v>9.9</c:v>
                </c:pt>
                <c:pt idx="3">
                  <c:v>11.8</c:v>
                </c:pt>
                <c:pt idx="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B-4623-BB07-F8862410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6-4313-BB68-6B0E328D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6-4313-BB68-6B0E328D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8BA-4463-9638-A63197C5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A-4463-9638-A63197C5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80" zoomScaleNormal="80" zoomScaleSheetLayoutView="70" workbookViewId="0">
      <selection activeCell="B2" sqref="B2:NW4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  <c r="IW2" s="125"/>
      <c r="IX2" s="125"/>
      <c r="IY2" s="125"/>
      <c r="IZ2" s="125"/>
      <c r="JA2" s="125"/>
      <c r="JB2" s="125"/>
      <c r="JC2" s="125"/>
      <c r="JD2" s="125"/>
      <c r="JE2" s="125"/>
      <c r="JF2" s="125"/>
      <c r="JG2" s="125"/>
      <c r="JH2" s="125"/>
      <c r="JI2" s="125"/>
      <c r="JJ2" s="125"/>
      <c r="JK2" s="125"/>
      <c r="JL2" s="125"/>
      <c r="JM2" s="125"/>
      <c r="JN2" s="125"/>
      <c r="JO2" s="125"/>
      <c r="JP2" s="125"/>
      <c r="JQ2" s="125"/>
      <c r="JR2" s="125"/>
      <c r="JS2" s="125"/>
      <c r="JT2" s="125"/>
      <c r="JU2" s="125"/>
      <c r="JV2" s="125"/>
      <c r="JW2" s="125"/>
      <c r="JX2" s="125"/>
      <c r="JY2" s="125"/>
      <c r="JZ2" s="125"/>
      <c r="KA2" s="125"/>
      <c r="KB2" s="125"/>
      <c r="KC2" s="125"/>
      <c r="KD2" s="125"/>
      <c r="KE2" s="125"/>
      <c r="KF2" s="125"/>
      <c r="KG2" s="125"/>
      <c r="KH2" s="125"/>
      <c r="KI2" s="125"/>
      <c r="KJ2" s="125"/>
      <c r="KK2" s="125"/>
      <c r="KL2" s="125"/>
      <c r="KM2" s="125"/>
      <c r="KN2" s="125"/>
      <c r="KO2" s="125"/>
      <c r="KP2" s="125"/>
      <c r="KQ2" s="125"/>
      <c r="KR2" s="125"/>
      <c r="KS2" s="125"/>
      <c r="KT2" s="125"/>
      <c r="KU2" s="125"/>
      <c r="KV2" s="125"/>
      <c r="KW2" s="125"/>
      <c r="KX2" s="125"/>
      <c r="KY2" s="125"/>
      <c r="KZ2" s="125"/>
      <c r="LA2" s="125"/>
      <c r="LB2" s="125"/>
      <c r="LC2" s="125"/>
      <c r="LD2" s="125"/>
      <c r="LE2" s="125"/>
      <c r="LF2" s="125"/>
      <c r="LG2" s="125"/>
      <c r="LH2" s="125"/>
      <c r="LI2" s="125"/>
      <c r="LJ2" s="125"/>
      <c r="LK2" s="125"/>
      <c r="LL2" s="125"/>
      <c r="LM2" s="125"/>
      <c r="LN2" s="125"/>
      <c r="LO2" s="125"/>
      <c r="LP2" s="125"/>
      <c r="LQ2" s="125"/>
      <c r="LR2" s="125"/>
      <c r="LS2" s="125"/>
      <c r="LT2" s="125"/>
      <c r="LU2" s="125"/>
      <c r="LV2" s="125"/>
      <c r="LW2" s="125"/>
      <c r="LX2" s="125"/>
      <c r="LY2" s="125"/>
      <c r="LZ2" s="125"/>
      <c r="MA2" s="125"/>
      <c r="MB2" s="125"/>
      <c r="MC2" s="125"/>
      <c r="MD2" s="125"/>
      <c r="ME2" s="125"/>
      <c r="MF2" s="125"/>
      <c r="MG2" s="125"/>
      <c r="MH2" s="125"/>
      <c r="MI2" s="125"/>
      <c r="MJ2" s="125"/>
      <c r="MK2" s="125"/>
      <c r="ML2" s="125"/>
      <c r="MM2" s="125"/>
      <c r="MN2" s="125"/>
      <c r="MO2" s="125"/>
      <c r="MP2" s="125"/>
      <c r="MQ2" s="125"/>
      <c r="MR2" s="125"/>
      <c r="MS2" s="125"/>
      <c r="MT2" s="125"/>
      <c r="MU2" s="125"/>
      <c r="MV2" s="125"/>
      <c r="MW2" s="125"/>
      <c r="MX2" s="125"/>
      <c r="MY2" s="125"/>
      <c r="MZ2" s="125"/>
      <c r="NA2" s="125"/>
      <c r="NB2" s="125"/>
      <c r="NC2" s="125"/>
      <c r="ND2" s="125"/>
      <c r="NE2" s="125"/>
      <c r="NF2" s="125"/>
      <c r="NG2" s="125"/>
      <c r="NH2" s="125"/>
      <c r="NI2" s="125"/>
      <c r="NJ2" s="125"/>
      <c r="NK2" s="125"/>
      <c r="NL2" s="125"/>
      <c r="NM2" s="125"/>
      <c r="NN2" s="125"/>
      <c r="NO2" s="125"/>
      <c r="NP2" s="125"/>
      <c r="NQ2" s="125"/>
      <c r="NR2" s="125"/>
      <c r="NS2" s="125"/>
      <c r="NT2" s="125"/>
      <c r="NU2" s="125"/>
      <c r="NV2" s="125"/>
      <c r="NW2" s="125"/>
    </row>
    <row r="3" spans="1:387" ht="9.75" customHeight="1" x14ac:dyDescent="0.15">
      <c r="A3" s="2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  <c r="IW3" s="125"/>
      <c r="IX3" s="125"/>
      <c r="IY3" s="125"/>
      <c r="IZ3" s="125"/>
      <c r="JA3" s="125"/>
      <c r="JB3" s="125"/>
      <c r="JC3" s="125"/>
      <c r="JD3" s="125"/>
      <c r="JE3" s="125"/>
      <c r="JF3" s="125"/>
      <c r="JG3" s="125"/>
      <c r="JH3" s="125"/>
      <c r="JI3" s="125"/>
      <c r="JJ3" s="125"/>
      <c r="JK3" s="125"/>
      <c r="JL3" s="125"/>
      <c r="JM3" s="125"/>
      <c r="JN3" s="125"/>
      <c r="JO3" s="125"/>
      <c r="JP3" s="125"/>
      <c r="JQ3" s="125"/>
      <c r="JR3" s="125"/>
      <c r="JS3" s="125"/>
      <c r="JT3" s="125"/>
      <c r="JU3" s="125"/>
      <c r="JV3" s="125"/>
      <c r="JW3" s="125"/>
      <c r="JX3" s="125"/>
      <c r="JY3" s="125"/>
      <c r="JZ3" s="125"/>
      <c r="KA3" s="125"/>
      <c r="KB3" s="125"/>
      <c r="KC3" s="125"/>
      <c r="KD3" s="125"/>
      <c r="KE3" s="125"/>
      <c r="KF3" s="125"/>
      <c r="KG3" s="125"/>
      <c r="KH3" s="125"/>
      <c r="KI3" s="125"/>
      <c r="KJ3" s="125"/>
      <c r="KK3" s="125"/>
      <c r="KL3" s="125"/>
      <c r="KM3" s="125"/>
      <c r="KN3" s="125"/>
      <c r="KO3" s="125"/>
      <c r="KP3" s="125"/>
      <c r="KQ3" s="125"/>
      <c r="KR3" s="125"/>
      <c r="KS3" s="125"/>
      <c r="KT3" s="125"/>
      <c r="KU3" s="125"/>
      <c r="KV3" s="125"/>
      <c r="KW3" s="125"/>
      <c r="KX3" s="125"/>
      <c r="KY3" s="125"/>
      <c r="KZ3" s="125"/>
      <c r="LA3" s="125"/>
      <c r="LB3" s="125"/>
      <c r="LC3" s="125"/>
      <c r="LD3" s="125"/>
      <c r="LE3" s="125"/>
      <c r="LF3" s="125"/>
      <c r="LG3" s="125"/>
      <c r="LH3" s="125"/>
      <c r="LI3" s="125"/>
      <c r="LJ3" s="125"/>
      <c r="LK3" s="125"/>
      <c r="LL3" s="125"/>
      <c r="LM3" s="125"/>
      <c r="LN3" s="125"/>
      <c r="LO3" s="125"/>
      <c r="LP3" s="125"/>
      <c r="LQ3" s="125"/>
      <c r="LR3" s="125"/>
      <c r="LS3" s="125"/>
      <c r="LT3" s="125"/>
      <c r="LU3" s="125"/>
      <c r="LV3" s="125"/>
      <c r="LW3" s="125"/>
      <c r="LX3" s="125"/>
      <c r="LY3" s="125"/>
      <c r="LZ3" s="125"/>
      <c r="MA3" s="125"/>
      <c r="MB3" s="125"/>
      <c r="MC3" s="125"/>
      <c r="MD3" s="125"/>
      <c r="ME3" s="125"/>
      <c r="MF3" s="125"/>
      <c r="MG3" s="125"/>
      <c r="MH3" s="125"/>
      <c r="MI3" s="125"/>
      <c r="MJ3" s="125"/>
      <c r="MK3" s="125"/>
      <c r="ML3" s="125"/>
      <c r="MM3" s="125"/>
      <c r="MN3" s="125"/>
      <c r="MO3" s="125"/>
      <c r="MP3" s="125"/>
      <c r="MQ3" s="125"/>
      <c r="MR3" s="125"/>
      <c r="MS3" s="125"/>
      <c r="MT3" s="125"/>
      <c r="MU3" s="125"/>
      <c r="MV3" s="125"/>
      <c r="MW3" s="125"/>
      <c r="MX3" s="125"/>
      <c r="MY3" s="125"/>
      <c r="MZ3" s="125"/>
      <c r="NA3" s="125"/>
      <c r="NB3" s="125"/>
      <c r="NC3" s="125"/>
      <c r="ND3" s="125"/>
      <c r="NE3" s="125"/>
      <c r="NF3" s="125"/>
      <c r="NG3" s="125"/>
      <c r="NH3" s="125"/>
      <c r="NI3" s="125"/>
      <c r="NJ3" s="125"/>
      <c r="NK3" s="125"/>
      <c r="NL3" s="125"/>
      <c r="NM3" s="125"/>
      <c r="NN3" s="125"/>
      <c r="NO3" s="125"/>
      <c r="NP3" s="125"/>
      <c r="NQ3" s="125"/>
      <c r="NR3" s="125"/>
      <c r="NS3" s="125"/>
      <c r="NT3" s="125"/>
      <c r="NU3" s="125"/>
      <c r="NV3" s="125"/>
      <c r="NW3" s="125"/>
    </row>
    <row r="4" spans="1:387" ht="9.75" customHeight="1" x14ac:dyDescent="0.15">
      <c r="A4" s="2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6" t="str">
        <f>データ!H6&amp;"　"&amp;データ!I6</f>
        <v>秋田県横手市　大雄ふるさとセンター1号館・3号館（ゆとりおん大雄）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17" t="s">
        <v>9</v>
      </c>
      <c r="NJ7" s="118"/>
      <c r="NK7" s="118"/>
      <c r="NL7" s="118"/>
      <c r="NM7" s="118"/>
      <c r="NN7" s="118"/>
      <c r="NO7" s="118"/>
      <c r="NP7" s="118"/>
      <c r="NQ7" s="118"/>
      <c r="NR7" s="118"/>
      <c r="NS7" s="118"/>
      <c r="NT7" s="118"/>
      <c r="NU7" s="118"/>
      <c r="NV7" s="119"/>
    </row>
    <row r="8" spans="1:387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観光施設事業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休養宿泊施設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88" t="str">
        <f>データ!M7</f>
        <v>Ａ２Ｂ１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6645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無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0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3" t="s">
        <v>10</v>
      </c>
      <c r="NJ8" s="124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2413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133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81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131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0" t="str">
        <f>データ!$B$11</f>
        <v>R02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 t="str">
        <f>データ!$C$11</f>
        <v>R03</v>
      </c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 t="str">
        <f>データ!$D$11</f>
        <v>R04</v>
      </c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 t="str">
        <f>データ!$E$11</f>
        <v>R05</v>
      </c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 t="str">
        <f>データ!$F$11</f>
        <v>R06</v>
      </c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0" t="str">
        <f>データ!$B$11</f>
        <v>R02</v>
      </c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 t="str">
        <f>データ!$C$11</f>
        <v>R03</v>
      </c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 t="str">
        <f>データ!$D$11</f>
        <v>R04</v>
      </c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 t="str">
        <f>データ!$E$11</f>
        <v>R05</v>
      </c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 t="str">
        <f>データ!$F$11</f>
        <v>R06</v>
      </c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0" t="str">
        <f>データ!$B$11</f>
        <v>R02</v>
      </c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 t="str">
        <f>データ!$C$11</f>
        <v>R03</v>
      </c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 t="str">
        <f>データ!$D$11</f>
        <v>R04</v>
      </c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 t="str">
        <f>データ!$E$11</f>
        <v>R05</v>
      </c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 t="str">
        <f>データ!$F$11</f>
        <v>R06</v>
      </c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99.9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99.6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100.4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98.1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99.6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54.2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55.3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51.7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47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52.3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60114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59723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36307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37001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35655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78.7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111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106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103.7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98.9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26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32.4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43.1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34.700000000000003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31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183723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12421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10097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10325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7466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132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133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0" t="str">
        <f>データ!$B$11</f>
        <v>R02</v>
      </c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 t="str">
        <f>データ!$C$11</f>
        <v>R03</v>
      </c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 t="str">
        <f>データ!$D$11</f>
        <v>R04</v>
      </c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 t="str">
        <f>データ!$E$11</f>
        <v>R05</v>
      </c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 t="str">
        <f>データ!$F$11</f>
        <v>R06</v>
      </c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0" t="str">
        <f>データ!$B$11</f>
        <v>R02</v>
      </c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 t="str">
        <f>データ!$C$11</f>
        <v>R03</v>
      </c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 t="str">
        <f>データ!$D$11</f>
        <v>R04</v>
      </c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 t="str">
        <f>データ!$E$11</f>
        <v>R05</v>
      </c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 t="str">
        <f>データ!$F$11</f>
        <v>R06</v>
      </c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0" t="str">
        <f>データ!$B$11</f>
        <v>R02</v>
      </c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 t="str">
        <f>データ!$C$11</f>
        <v>R03</v>
      </c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 t="str">
        <f>データ!$D$11</f>
        <v>R04</v>
      </c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 t="str">
        <f>データ!$E$11</f>
        <v>R05</v>
      </c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 t="str">
        <f>データ!$F$11</f>
        <v>R06</v>
      </c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0" t="str">
        <f>データ!$B$11</f>
        <v>R02</v>
      </c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 t="str">
        <f>データ!$C$11</f>
        <v>R03</v>
      </c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 t="str">
        <f>データ!$D$11</f>
        <v>R04</v>
      </c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 t="str">
        <f>データ!$E$11</f>
        <v>R05</v>
      </c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 t="str">
        <f>データ!$F$11</f>
        <v>R06</v>
      </c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1.6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1.8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2.9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3.5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3.7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89.9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93.1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77.400000000000006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72.400000000000006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88.1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-119.8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-126.8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-106.4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-97.1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-112.5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-47130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-51265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-51327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-54884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-64408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14.5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6.5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9.9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11.8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11.6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141.19999999999999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75.8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117.4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48.7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40.6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-192.5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-46.2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-111.8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-16.5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-19.899999999999999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-586204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-35347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-38640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-42625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-34509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130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1">
        <f>データ!DI6</f>
        <v>151196</v>
      </c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 t="str">
        <f>データ!$C$11</f>
        <v>R03</v>
      </c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 t="str">
        <f>データ!$D$11</f>
        <v>R04</v>
      </c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 t="str">
        <f>データ!$E$11</f>
        <v>R05</v>
      </c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 t="str">
        <f>データ!$F$11</f>
        <v>R06</v>
      </c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1">
        <f>データ!DJ6</f>
        <v>1200</v>
      </c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0" t="str">
        <f>データ!$B$11</f>
        <v>R02</v>
      </c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 t="str">
        <f>データ!$C$11</f>
        <v>R03</v>
      </c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 t="str">
        <f>データ!$D$11</f>
        <v>R04</v>
      </c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 t="str">
        <f>データ!$E$11</f>
        <v>R05</v>
      </c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  <c r="IW76" s="70"/>
      <c r="IX76" s="70" t="str">
        <f>データ!$F$11</f>
        <v>R06</v>
      </c>
      <c r="IY76" s="70"/>
      <c r="IZ76" s="70"/>
      <c r="JA76" s="70"/>
      <c r="JB76" s="70"/>
      <c r="JC76" s="70"/>
      <c r="JD76" s="70"/>
      <c r="JE76" s="70"/>
      <c r="JF76" s="70"/>
      <c r="JG76" s="70"/>
      <c r="JH76" s="70"/>
      <c r="JI76" s="70"/>
      <c r="JJ76" s="70"/>
      <c r="JK76" s="70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0" t="str">
        <f>データ!$B$11</f>
        <v>R02</v>
      </c>
      <c r="KI76" s="70"/>
      <c r="KJ76" s="70"/>
      <c r="KK76" s="70"/>
      <c r="KL76" s="70"/>
      <c r="KM76" s="70"/>
      <c r="KN76" s="70"/>
      <c r="KO76" s="70"/>
      <c r="KP76" s="70"/>
      <c r="KQ76" s="70"/>
      <c r="KR76" s="70"/>
      <c r="KS76" s="70"/>
      <c r="KT76" s="70"/>
      <c r="KU76" s="70"/>
      <c r="KV76" s="70" t="str">
        <f>データ!$C$11</f>
        <v>R03</v>
      </c>
      <c r="KW76" s="70"/>
      <c r="KX76" s="70"/>
      <c r="KY76" s="70"/>
      <c r="KZ76" s="70"/>
      <c r="LA76" s="70"/>
      <c r="LB76" s="70"/>
      <c r="LC76" s="70"/>
      <c r="LD76" s="70"/>
      <c r="LE76" s="70"/>
      <c r="LF76" s="70"/>
      <c r="LG76" s="70"/>
      <c r="LH76" s="70"/>
      <c r="LI76" s="70"/>
      <c r="LJ76" s="70" t="str">
        <f>データ!$D$11</f>
        <v>R04</v>
      </c>
      <c r="LK76" s="70"/>
      <c r="LL76" s="70"/>
      <c r="LM76" s="70"/>
      <c r="LN76" s="70"/>
      <c r="LO76" s="70"/>
      <c r="LP76" s="70"/>
      <c r="LQ76" s="70"/>
      <c r="LR76" s="70"/>
      <c r="LS76" s="70"/>
      <c r="LT76" s="70"/>
      <c r="LU76" s="70"/>
      <c r="LV76" s="70"/>
      <c r="LW76" s="70"/>
      <c r="LX76" s="70" t="str">
        <f>データ!$E$11</f>
        <v>R05</v>
      </c>
      <c r="LY76" s="70"/>
      <c r="LZ76" s="70"/>
      <c r="MA76" s="70"/>
      <c r="MB76" s="70"/>
      <c r="MC76" s="70"/>
      <c r="MD76" s="70"/>
      <c r="ME76" s="70"/>
      <c r="MF76" s="70"/>
      <c r="MG76" s="70"/>
      <c r="MH76" s="70"/>
      <c r="MI76" s="70"/>
      <c r="MJ76" s="70"/>
      <c r="MK76" s="70"/>
      <c r="ML76" s="70" t="str">
        <f>データ!$F$11</f>
        <v>R06</v>
      </c>
      <c r="MM76" s="70"/>
      <c r="MN76" s="70"/>
      <c r="MO76" s="70"/>
      <c r="MP76" s="70"/>
      <c r="MQ76" s="70"/>
      <c r="MR76" s="70"/>
      <c r="MS76" s="70"/>
      <c r="MT76" s="70"/>
      <c r="MU76" s="70"/>
      <c r="MV76" s="70"/>
      <c r="MW76" s="70"/>
      <c r="MX76" s="70"/>
      <c r="MY76" s="70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0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0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48.5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0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0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0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0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3s31i4IIGhmPibXk/gzahyN7mW7wkFj+qaJqNErI0y0cPu9ih7IldRDEvlQqIFz2F3IuUrZXT+GDN/H4m3kBpg==" saltValue="oyDoLEd9aHuDP9qtvnyt6Q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GK31:GS31"/>
    <mergeCell ref="GT31:HG31"/>
    <mergeCell ref="HH31:HU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J52:IW52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IJ76:IW76"/>
    <mergeCell ref="IX76:JK76"/>
    <mergeCell ref="IX77:JK77"/>
    <mergeCell ref="GK78:GS78"/>
    <mergeCell ref="GT78:HG78"/>
    <mergeCell ref="HH78:HU78"/>
    <mergeCell ref="LJ77:LW77"/>
    <mergeCell ref="LX77:MK77"/>
    <mergeCell ref="ML77:MY77"/>
    <mergeCell ref="BV77:CI77"/>
    <mergeCell ref="GK77:GS77"/>
    <mergeCell ref="GT77:HG77"/>
    <mergeCell ref="HH77:HU77"/>
    <mergeCell ref="HV77:II77"/>
    <mergeCell ref="IJ77:IW77"/>
    <mergeCell ref="I78:Q78"/>
    <mergeCell ref="R78:AE78"/>
    <mergeCell ref="AF78:AS78"/>
    <mergeCell ref="AT78:BG78"/>
    <mergeCell ref="BH78:BU78"/>
    <mergeCell ref="BV78:CI78"/>
    <mergeCell ref="JY77:KG77"/>
    <mergeCell ref="KH77:KU77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61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62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65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69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70</v>
      </c>
      <c r="DJ4" s="132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90</v>
      </c>
      <c r="AL5" s="42" t="s">
        <v>91</v>
      </c>
      <c r="AM5" s="42" t="s">
        <v>92</v>
      </c>
      <c r="AN5" s="42" t="s">
        <v>93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90</v>
      </c>
      <c r="AW5" s="42" t="s">
        <v>91</v>
      </c>
      <c r="AX5" s="42" t="s">
        <v>92</v>
      </c>
      <c r="AY5" s="42" t="s">
        <v>93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90</v>
      </c>
      <c r="BH5" s="42" t="s">
        <v>91</v>
      </c>
      <c r="BI5" s="42" t="s">
        <v>92</v>
      </c>
      <c r="BJ5" s="42" t="s">
        <v>93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89</v>
      </c>
      <c r="BR5" s="42" t="s">
        <v>90</v>
      </c>
      <c r="BS5" s="42" t="s">
        <v>91</v>
      </c>
      <c r="BT5" s="42" t="s">
        <v>92</v>
      </c>
      <c r="BU5" s="42" t="s">
        <v>93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90</v>
      </c>
      <c r="CD5" s="42" t="s">
        <v>91</v>
      </c>
      <c r="CE5" s="42" t="s">
        <v>92</v>
      </c>
      <c r="CF5" s="42" t="s">
        <v>93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90</v>
      </c>
      <c r="CO5" s="42" t="s">
        <v>91</v>
      </c>
      <c r="CP5" s="42" t="s">
        <v>92</v>
      </c>
      <c r="CQ5" s="42" t="s">
        <v>93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90</v>
      </c>
      <c r="CZ5" s="42" t="s">
        <v>91</v>
      </c>
      <c r="DA5" s="42" t="s">
        <v>92</v>
      </c>
      <c r="DB5" s="42" t="s">
        <v>93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3"/>
      <c r="DJ5" s="133"/>
      <c r="DK5" s="42" t="s">
        <v>89</v>
      </c>
      <c r="DL5" s="42" t="s">
        <v>90</v>
      </c>
      <c r="DM5" s="42" t="s">
        <v>91</v>
      </c>
      <c r="DN5" s="42" t="s">
        <v>92</v>
      </c>
      <c r="DO5" s="42" t="s">
        <v>93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90</v>
      </c>
      <c r="DX5" s="42" t="s">
        <v>91</v>
      </c>
      <c r="DY5" s="42" t="s">
        <v>92</v>
      </c>
      <c r="DZ5" s="42" t="s">
        <v>93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100</v>
      </c>
      <c r="EH5" s="42" t="s">
        <v>101</v>
      </c>
      <c r="EI5" s="42" t="s">
        <v>102</v>
      </c>
      <c r="EJ5" s="42" t="s">
        <v>103</v>
      </c>
      <c r="EK5" s="42" t="s">
        <v>104</v>
      </c>
      <c r="EL5" s="42" t="s">
        <v>105</v>
      </c>
      <c r="EM5" s="42" t="s">
        <v>106</v>
      </c>
      <c r="EN5" s="42" t="s">
        <v>107</v>
      </c>
      <c r="EO5" s="42" t="s">
        <v>108</v>
      </c>
      <c r="EP5" s="42" t="s">
        <v>109</v>
      </c>
    </row>
    <row r="6" spans="1:146" s="52" customFormat="1" x14ac:dyDescent="0.15">
      <c r="A6" s="28" t="s">
        <v>110</v>
      </c>
      <c r="B6" s="43">
        <f>B8</f>
        <v>2024</v>
      </c>
      <c r="C6" s="43">
        <f t="shared" ref="C6:X6" si="2">C8</f>
        <v>52035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7</v>
      </c>
      <c r="H6" s="43" t="str">
        <f>SUBSTITUTE(H8,"　","")</f>
        <v>秋田県横手市</v>
      </c>
      <c r="I6" s="43" t="str">
        <f t="shared" si="2"/>
        <v>大雄ふるさとセンター1号館・3号館（ゆとりおん大雄）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2413</v>
      </c>
      <c r="R6" s="46">
        <f t="shared" si="2"/>
        <v>133</v>
      </c>
      <c r="S6" s="47">
        <f t="shared" si="2"/>
        <v>6645</v>
      </c>
      <c r="T6" s="48" t="str">
        <f t="shared" si="2"/>
        <v>無</v>
      </c>
      <c r="U6" s="44">
        <f t="shared" si="2"/>
        <v>0</v>
      </c>
      <c r="V6" s="48" t="str">
        <f t="shared" si="2"/>
        <v>無</v>
      </c>
      <c r="W6" s="49">
        <f t="shared" si="2"/>
        <v>81</v>
      </c>
      <c r="X6" s="48" t="str">
        <f t="shared" si="2"/>
        <v>有</v>
      </c>
      <c r="Y6" s="50">
        <f>IF(Y8="-",NA(),Y8)</f>
        <v>99.9</v>
      </c>
      <c r="Z6" s="50">
        <f t="shared" ref="Z6:AH6" si="3">IF(Z8="-",NA(),Z8)</f>
        <v>99.6</v>
      </c>
      <c r="AA6" s="50">
        <f t="shared" si="3"/>
        <v>100.4</v>
      </c>
      <c r="AB6" s="50">
        <f t="shared" si="3"/>
        <v>98.1</v>
      </c>
      <c r="AC6" s="50">
        <f t="shared" si="3"/>
        <v>99.6</v>
      </c>
      <c r="AD6" s="50">
        <f t="shared" si="3"/>
        <v>78.7</v>
      </c>
      <c r="AE6" s="50">
        <f t="shared" si="3"/>
        <v>111</v>
      </c>
      <c r="AF6" s="50">
        <f t="shared" si="3"/>
        <v>106</v>
      </c>
      <c r="AG6" s="50">
        <f t="shared" si="3"/>
        <v>103.7</v>
      </c>
      <c r="AH6" s="50">
        <f t="shared" si="3"/>
        <v>98.9</v>
      </c>
      <c r="AI6" s="50" t="str">
        <f>IF(AI8="-","【-】","【"&amp;SUBSTITUTE(TEXT(AI8,"#,##0.0"),"-","△")&amp;"】")</f>
        <v>【142.4】</v>
      </c>
      <c r="AJ6" s="50">
        <f>IF(AJ8="-",NA(),AJ8)</f>
        <v>54.2</v>
      </c>
      <c r="AK6" s="50">
        <f t="shared" ref="AK6:AS6" si="4">IF(AK8="-",NA(),AK8)</f>
        <v>55.3</v>
      </c>
      <c r="AL6" s="50">
        <f t="shared" si="4"/>
        <v>51.7</v>
      </c>
      <c r="AM6" s="50">
        <f t="shared" si="4"/>
        <v>47</v>
      </c>
      <c r="AN6" s="50">
        <f t="shared" si="4"/>
        <v>52.3</v>
      </c>
      <c r="AO6" s="50">
        <f t="shared" si="4"/>
        <v>26</v>
      </c>
      <c r="AP6" s="50">
        <f t="shared" si="4"/>
        <v>32.4</v>
      </c>
      <c r="AQ6" s="50">
        <f t="shared" si="4"/>
        <v>43.1</v>
      </c>
      <c r="AR6" s="50">
        <f t="shared" si="4"/>
        <v>34.700000000000003</v>
      </c>
      <c r="AS6" s="50">
        <f t="shared" si="4"/>
        <v>31</v>
      </c>
      <c r="AT6" s="50" t="str">
        <f>IF(AT8="-","【-】","【"&amp;SUBSTITUTE(TEXT(AT8,"#,##0.0"),"-","△")&amp;"】")</f>
        <v>【74.3】</v>
      </c>
      <c r="AU6" s="45">
        <f>IF(AU8="-",NA(),AU8)</f>
        <v>60114</v>
      </c>
      <c r="AV6" s="45">
        <f t="shared" ref="AV6:BD6" si="5">IF(AV8="-",NA(),AV8)</f>
        <v>59723</v>
      </c>
      <c r="AW6" s="45">
        <f t="shared" si="5"/>
        <v>36307</v>
      </c>
      <c r="AX6" s="45">
        <f t="shared" si="5"/>
        <v>37001</v>
      </c>
      <c r="AY6" s="45">
        <f t="shared" si="5"/>
        <v>35655</v>
      </c>
      <c r="AZ6" s="45">
        <f t="shared" si="5"/>
        <v>183723</v>
      </c>
      <c r="BA6" s="45">
        <f t="shared" si="5"/>
        <v>12421</v>
      </c>
      <c r="BB6" s="45">
        <f t="shared" si="5"/>
        <v>10097</v>
      </c>
      <c r="BC6" s="45">
        <f t="shared" si="5"/>
        <v>10325</v>
      </c>
      <c r="BD6" s="45">
        <f t="shared" si="5"/>
        <v>7466</v>
      </c>
      <c r="BE6" s="45" t="str">
        <f>IF(BE8="-","【-】","【"&amp;SUBSTITUTE(TEXT(BE8,"#,##0"),"-","△")&amp;"】")</f>
        <v>【39,956】</v>
      </c>
      <c r="BF6" s="50">
        <f>IF(BF8="-",NA(),BF8)</f>
        <v>1.6</v>
      </c>
      <c r="BG6" s="50">
        <f t="shared" ref="BG6:BO6" si="6">IF(BG8="-",NA(),BG8)</f>
        <v>1.8</v>
      </c>
      <c r="BH6" s="50">
        <f t="shared" si="6"/>
        <v>2.9</v>
      </c>
      <c r="BI6" s="50">
        <f t="shared" si="6"/>
        <v>3.5</v>
      </c>
      <c r="BJ6" s="50">
        <f t="shared" si="6"/>
        <v>3.7</v>
      </c>
      <c r="BK6" s="50">
        <f t="shared" si="6"/>
        <v>14.5</v>
      </c>
      <c r="BL6" s="50">
        <f t="shared" si="6"/>
        <v>6.5</v>
      </c>
      <c r="BM6" s="50">
        <f t="shared" si="6"/>
        <v>9.9</v>
      </c>
      <c r="BN6" s="50">
        <f t="shared" si="6"/>
        <v>11.8</v>
      </c>
      <c r="BO6" s="50">
        <f t="shared" si="6"/>
        <v>11.6</v>
      </c>
      <c r="BP6" s="50" t="str">
        <f>IF(BP8="-","【-】","【"&amp;SUBSTITUTE(TEXT(BP8,"#,##0.0"),"-","△")&amp;"】")</f>
        <v>【17.7】</v>
      </c>
      <c r="BQ6" s="50">
        <f>IF(BQ8="-",NA(),BQ8)</f>
        <v>89.9</v>
      </c>
      <c r="BR6" s="50">
        <f t="shared" ref="BR6:BZ6" si="7">IF(BR8="-",NA(),BR8)</f>
        <v>93.1</v>
      </c>
      <c r="BS6" s="50">
        <f t="shared" si="7"/>
        <v>77.400000000000006</v>
      </c>
      <c r="BT6" s="50">
        <f t="shared" si="7"/>
        <v>72.400000000000006</v>
      </c>
      <c r="BU6" s="50">
        <f t="shared" si="7"/>
        <v>88.1</v>
      </c>
      <c r="BV6" s="50">
        <f t="shared" si="7"/>
        <v>141.19999999999999</v>
      </c>
      <c r="BW6" s="50">
        <f t="shared" si="7"/>
        <v>75.8</v>
      </c>
      <c r="BX6" s="50">
        <f t="shared" si="7"/>
        <v>117.4</v>
      </c>
      <c r="BY6" s="50">
        <f t="shared" si="7"/>
        <v>48.7</v>
      </c>
      <c r="BZ6" s="50">
        <f t="shared" si="7"/>
        <v>40.6</v>
      </c>
      <c r="CA6" s="50" t="str">
        <f>IF(CA8="-","【-】","【"&amp;SUBSTITUTE(TEXT(CA8,"#,##0.0"),"-","△")&amp;"】")</f>
        <v>【43.6】</v>
      </c>
      <c r="CB6" s="50">
        <f>IF(CB8="-",NA(),CB8)</f>
        <v>-119.8</v>
      </c>
      <c r="CC6" s="50">
        <f t="shared" ref="CC6:CK6" si="8">IF(CC8="-",NA(),CC8)</f>
        <v>-126.8</v>
      </c>
      <c r="CD6" s="50">
        <f t="shared" si="8"/>
        <v>-106.4</v>
      </c>
      <c r="CE6" s="50">
        <f t="shared" si="8"/>
        <v>-97.1</v>
      </c>
      <c r="CF6" s="50">
        <f t="shared" si="8"/>
        <v>-112.5</v>
      </c>
      <c r="CG6" s="50">
        <f t="shared" si="8"/>
        <v>-192.5</v>
      </c>
      <c r="CH6" s="50">
        <f t="shared" si="8"/>
        <v>-46.2</v>
      </c>
      <c r="CI6" s="50">
        <f t="shared" si="8"/>
        <v>-111.8</v>
      </c>
      <c r="CJ6" s="50">
        <f t="shared" si="8"/>
        <v>-16.5</v>
      </c>
      <c r="CK6" s="50">
        <f t="shared" si="8"/>
        <v>-19.899999999999999</v>
      </c>
      <c r="CL6" s="50" t="str">
        <f>IF(CL8="-","【-】","【"&amp;SUBSTITUTE(TEXT(CL8,"#,##0.0"),"-","△")&amp;"】")</f>
        <v>【△78.9】</v>
      </c>
      <c r="CM6" s="45">
        <f>IF(CM8="-",NA(),CM8)</f>
        <v>-47130</v>
      </c>
      <c r="CN6" s="45">
        <f t="shared" ref="CN6:CV6" si="9">IF(CN8="-",NA(),CN8)</f>
        <v>-51265</v>
      </c>
      <c r="CO6" s="45">
        <f t="shared" si="9"/>
        <v>-51327</v>
      </c>
      <c r="CP6" s="45">
        <f t="shared" si="9"/>
        <v>-54884</v>
      </c>
      <c r="CQ6" s="45">
        <f t="shared" si="9"/>
        <v>-64408</v>
      </c>
      <c r="CR6" s="45">
        <f t="shared" si="9"/>
        <v>-586204</v>
      </c>
      <c r="CS6" s="45">
        <f t="shared" si="9"/>
        <v>-35347</v>
      </c>
      <c r="CT6" s="45">
        <f t="shared" si="9"/>
        <v>-38640</v>
      </c>
      <c r="CU6" s="45">
        <f t="shared" si="9"/>
        <v>-42625</v>
      </c>
      <c r="CV6" s="45">
        <f t="shared" si="9"/>
        <v>-34509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111</v>
      </c>
      <c r="DI6" s="46">
        <f t="shared" ref="DI6:DJ6" si="10">DI8</f>
        <v>151196</v>
      </c>
      <c r="DJ6" s="46">
        <f t="shared" si="10"/>
        <v>1200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111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48.5</v>
      </c>
      <c r="EB6" s="50">
        <f t="shared" si="11"/>
        <v>0</v>
      </c>
      <c r="EC6" s="50">
        <f t="shared" si="11"/>
        <v>0</v>
      </c>
      <c r="ED6" s="50">
        <f t="shared" si="11"/>
        <v>0</v>
      </c>
      <c r="EE6" s="50">
        <f t="shared" si="11"/>
        <v>0</v>
      </c>
      <c r="EF6" s="50" t="str">
        <f>IF(EF8="-","【-】","【"&amp;SUBSTITUTE(TEXT(EF8,"#,##0.0"),"-","△")&amp;"】")</f>
        <v>【22.3】</v>
      </c>
      <c r="EG6" s="51">
        <f>IF(EG8="-",NA(),EG8)</f>
        <v>2.9999999999999997E-4</v>
      </c>
      <c r="EH6" s="51">
        <f t="shared" ref="EH6:EP6" si="12">IF(EH8="-",NA(),EH8)</f>
        <v>2.9999999999999997E-4</v>
      </c>
      <c r="EI6" s="51">
        <f t="shared" si="12"/>
        <v>5.0000000000000001E-4</v>
      </c>
      <c r="EJ6" s="51">
        <f t="shared" si="12"/>
        <v>5.9999999999999995E-4</v>
      </c>
      <c r="EK6" s="51">
        <f t="shared" si="12"/>
        <v>5.9999999999999995E-4</v>
      </c>
      <c r="EL6" s="51">
        <f t="shared" si="12"/>
        <v>9.4899999999999998E-2</v>
      </c>
      <c r="EM6" s="51">
        <f t="shared" si="12"/>
        <v>8.2699999999999996E-2</v>
      </c>
      <c r="EN6" s="51">
        <f t="shared" si="12"/>
        <v>0.1032</v>
      </c>
      <c r="EO6" s="51">
        <f t="shared" si="12"/>
        <v>8.5000000000000006E-2</v>
      </c>
      <c r="EP6" s="51">
        <f t="shared" si="12"/>
        <v>9.06E-2</v>
      </c>
    </row>
    <row r="7" spans="1:146" s="52" customFormat="1" x14ac:dyDescent="0.15">
      <c r="A7" s="28" t="s">
        <v>112</v>
      </c>
      <c r="B7" s="43">
        <f t="shared" ref="B7:X7" si="13">B8</f>
        <v>2024</v>
      </c>
      <c r="C7" s="43">
        <f t="shared" si="13"/>
        <v>52035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7</v>
      </c>
      <c r="H7" s="43" t="str">
        <f t="shared" si="13"/>
        <v>秋田県　横手市</v>
      </c>
      <c r="I7" s="43" t="str">
        <f t="shared" si="13"/>
        <v>大雄ふるさとセンター1号館・3号館（ゆとりおん大雄）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2413</v>
      </c>
      <c r="R7" s="46">
        <f t="shared" si="13"/>
        <v>133</v>
      </c>
      <c r="S7" s="47">
        <f t="shared" si="13"/>
        <v>6645</v>
      </c>
      <c r="T7" s="48" t="str">
        <f t="shared" si="13"/>
        <v>無</v>
      </c>
      <c r="U7" s="44">
        <f t="shared" si="13"/>
        <v>0</v>
      </c>
      <c r="V7" s="48" t="str">
        <f t="shared" si="13"/>
        <v>無</v>
      </c>
      <c r="W7" s="49">
        <f t="shared" si="13"/>
        <v>81</v>
      </c>
      <c r="X7" s="48" t="str">
        <f t="shared" si="13"/>
        <v>有</v>
      </c>
      <c r="Y7" s="50">
        <f>Y8</f>
        <v>99.9</v>
      </c>
      <c r="Z7" s="50">
        <f t="shared" ref="Z7:AH7" si="14">Z8</f>
        <v>99.6</v>
      </c>
      <c r="AA7" s="50">
        <f t="shared" si="14"/>
        <v>100.4</v>
      </c>
      <c r="AB7" s="50">
        <f t="shared" si="14"/>
        <v>98.1</v>
      </c>
      <c r="AC7" s="50">
        <f t="shared" si="14"/>
        <v>99.6</v>
      </c>
      <c r="AD7" s="50">
        <f t="shared" si="14"/>
        <v>78.7</v>
      </c>
      <c r="AE7" s="50">
        <f t="shared" si="14"/>
        <v>111</v>
      </c>
      <c r="AF7" s="50">
        <f t="shared" si="14"/>
        <v>106</v>
      </c>
      <c r="AG7" s="50">
        <f t="shared" si="14"/>
        <v>103.7</v>
      </c>
      <c r="AH7" s="50">
        <f t="shared" si="14"/>
        <v>98.9</v>
      </c>
      <c r="AI7" s="50"/>
      <c r="AJ7" s="50">
        <f>AJ8</f>
        <v>54.2</v>
      </c>
      <c r="AK7" s="50">
        <f t="shared" ref="AK7:AS7" si="15">AK8</f>
        <v>55.3</v>
      </c>
      <c r="AL7" s="50">
        <f t="shared" si="15"/>
        <v>51.7</v>
      </c>
      <c r="AM7" s="50">
        <f t="shared" si="15"/>
        <v>47</v>
      </c>
      <c r="AN7" s="50">
        <f t="shared" si="15"/>
        <v>52.3</v>
      </c>
      <c r="AO7" s="50">
        <f t="shared" si="15"/>
        <v>26</v>
      </c>
      <c r="AP7" s="50">
        <f t="shared" si="15"/>
        <v>32.4</v>
      </c>
      <c r="AQ7" s="50">
        <f t="shared" si="15"/>
        <v>43.1</v>
      </c>
      <c r="AR7" s="50">
        <f t="shared" si="15"/>
        <v>34.700000000000003</v>
      </c>
      <c r="AS7" s="50">
        <f t="shared" si="15"/>
        <v>31</v>
      </c>
      <c r="AT7" s="50"/>
      <c r="AU7" s="45">
        <f>AU8</f>
        <v>60114</v>
      </c>
      <c r="AV7" s="45">
        <f t="shared" ref="AV7:BD7" si="16">AV8</f>
        <v>59723</v>
      </c>
      <c r="AW7" s="45">
        <f t="shared" si="16"/>
        <v>36307</v>
      </c>
      <c r="AX7" s="45">
        <f t="shared" si="16"/>
        <v>37001</v>
      </c>
      <c r="AY7" s="45">
        <f t="shared" si="16"/>
        <v>35655</v>
      </c>
      <c r="AZ7" s="45">
        <f t="shared" si="16"/>
        <v>183723</v>
      </c>
      <c r="BA7" s="45">
        <f t="shared" si="16"/>
        <v>12421</v>
      </c>
      <c r="BB7" s="45">
        <f t="shared" si="16"/>
        <v>10097</v>
      </c>
      <c r="BC7" s="45">
        <f t="shared" si="16"/>
        <v>10325</v>
      </c>
      <c r="BD7" s="45">
        <f t="shared" si="16"/>
        <v>7466</v>
      </c>
      <c r="BE7" s="45"/>
      <c r="BF7" s="50">
        <f>BF8</f>
        <v>1.6</v>
      </c>
      <c r="BG7" s="50">
        <f t="shared" ref="BG7:BO7" si="17">BG8</f>
        <v>1.8</v>
      </c>
      <c r="BH7" s="50">
        <f t="shared" si="17"/>
        <v>2.9</v>
      </c>
      <c r="BI7" s="50">
        <f t="shared" si="17"/>
        <v>3.5</v>
      </c>
      <c r="BJ7" s="50">
        <f t="shared" si="17"/>
        <v>3.7</v>
      </c>
      <c r="BK7" s="50">
        <f t="shared" si="17"/>
        <v>14.5</v>
      </c>
      <c r="BL7" s="50">
        <f t="shared" si="17"/>
        <v>6.5</v>
      </c>
      <c r="BM7" s="50">
        <f t="shared" si="17"/>
        <v>9.9</v>
      </c>
      <c r="BN7" s="50">
        <f t="shared" si="17"/>
        <v>11.8</v>
      </c>
      <c r="BO7" s="50">
        <f t="shared" si="17"/>
        <v>11.6</v>
      </c>
      <c r="BP7" s="50"/>
      <c r="BQ7" s="50">
        <f>BQ8</f>
        <v>89.9</v>
      </c>
      <c r="BR7" s="50">
        <f t="shared" ref="BR7:BZ7" si="18">BR8</f>
        <v>93.1</v>
      </c>
      <c r="BS7" s="50">
        <f t="shared" si="18"/>
        <v>77.400000000000006</v>
      </c>
      <c r="BT7" s="50">
        <f t="shared" si="18"/>
        <v>72.400000000000006</v>
      </c>
      <c r="BU7" s="50">
        <f t="shared" si="18"/>
        <v>88.1</v>
      </c>
      <c r="BV7" s="50">
        <f t="shared" si="18"/>
        <v>141.19999999999999</v>
      </c>
      <c r="BW7" s="50">
        <f t="shared" si="18"/>
        <v>75.8</v>
      </c>
      <c r="BX7" s="50">
        <f t="shared" si="18"/>
        <v>117.4</v>
      </c>
      <c r="BY7" s="50">
        <f t="shared" si="18"/>
        <v>48.7</v>
      </c>
      <c r="BZ7" s="50">
        <f t="shared" si="18"/>
        <v>40.6</v>
      </c>
      <c r="CA7" s="50"/>
      <c r="CB7" s="50">
        <f>CB8</f>
        <v>-119.8</v>
      </c>
      <c r="CC7" s="50">
        <f t="shared" ref="CC7:CK7" si="19">CC8</f>
        <v>-126.8</v>
      </c>
      <c r="CD7" s="50">
        <f t="shared" si="19"/>
        <v>-106.4</v>
      </c>
      <c r="CE7" s="50">
        <f t="shared" si="19"/>
        <v>-97.1</v>
      </c>
      <c r="CF7" s="50">
        <f t="shared" si="19"/>
        <v>-112.5</v>
      </c>
      <c r="CG7" s="50">
        <f t="shared" si="19"/>
        <v>-192.5</v>
      </c>
      <c r="CH7" s="50">
        <f t="shared" si="19"/>
        <v>-46.2</v>
      </c>
      <c r="CI7" s="50">
        <f t="shared" si="19"/>
        <v>-111.8</v>
      </c>
      <c r="CJ7" s="50">
        <f t="shared" si="19"/>
        <v>-16.5</v>
      </c>
      <c r="CK7" s="50">
        <f t="shared" si="19"/>
        <v>-19.899999999999999</v>
      </c>
      <c r="CL7" s="50"/>
      <c r="CM7" s="45">
        <f>CM8</f>
        <v>-47130</v>
      </c>
      <c r="CN7" s="45">
        <f t="shared" ref="CN7:CV7" si="20">CN8</f>
        <v>-51265</v>
      </c>
      <c r="CO7" s="45">
        <f t="shared" si="20"/>
        <v>-51327</v>
      </c>
      <c r="CP7" s="45">
        <f t="shared" si="20"/>
        <v>-54884</v>
      </c>
      <c r="CQ7" s="45">
        <f t="shared" si="20"/>
        <v>-64408</v>
      </c>
      <c r="CR7" s="45">
        <f t="shared" si="20"/>
        <v>-586204</v>
      </c>
      <c r="CS7" s="45">
        <f t="shared" si="20"/>
        <v>-35347</v>
      </c>
      <c r="CT7" s="45">
        <f t="shared" si="20"/>
        <v>-38640</v>
      </c>
      <c r="CU7" s="45">
        <f t="shared" si="20"/>
        <v>-42625</v>
      </c>
      <c r="CV7" s="45">
        <f t="shared" si="20"/>
        <v>-34509</v>
      </c>
      <c r="CW7" s="45"/>
      <c r="CX7" s="50" t="s">
        <v>113</v>
      </c>
      <c r="CY7" s="50" t="s">
        <v>113</v>
      </c>
      <c r="CZ7" s="50" t="s">
        <v>113</v>
      </c>
      <c r="DA7" s="50" t="s">
        <v>113</v>
      </c>
      <c r="DB7" s="50" t="s">
        <v>113</v>
      </c>
      <c r="DC7" s="50" t="s">
        <v>113</v>
      </c>
      <c r="DD7" s="50" t="s">
        <v>113</v>
      </c>
      <c r="DE7" s="50" t="s">
        <v>113</v>
      </c>
      <c r="DF7" s="50" t="s">
        <v>113</v>
      </c>
      <c r="DG7" s="50" t="s">
        <v>111</v>
      </c>
      <c r="DH7" s="50"/>
      <c r="DI7" s="46">
        <f>DI8</f>
        <v>151196</v>
      </c>
      <c r="DJ7" s="46">
        <f>DJ8</f>
        <v>1200</v>
      </c>
      <c r="DK7" s="50" t="s">
        <v>113</v>
      </c>
      <c r="DL7" s="50" t="s">
        <v>113</v>
      </c>
      <c r="DM7" s="50" t="s">
        <v>113</v>
      </c>
      <c r="DN7" s="50" t="s">
        <v>113</v>
      </c>
      <c r="DO7" s="50" t="s">
        <v>113</v>
      </c>
      <c r="DP7" s="50" t="s">
        <v>113</v>
      </c>
      <c r="DQ7" s="50" t="s">
        <v>113</v>
      </c>
      <c r="DR7" s="50" t="s">
        <v>113</v>
      </c>
      <c r="DS7" s="50" t="s">
        <v>113</v>
      </c>
      <c r="DT7" s="50" t="s">
        <v>111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48.5</v>
      </c>
      <c r="EB7" s="50">
        <f t="shared" si="21"/>
        <v>0</v>
      </c>
      <c r="EC7" s="50">
        <f t="shared" si="21"/>
        <v>0</v>
      </c>
      <c r="ED7" s="50">
        <f t="shared" si="21"/>
        <v>0</v>
      </c>
      <c r="EE7" s="50">
        <f t="shared" si="21"/>
        <v>0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52035</v>
      </c>
      <c r="D8" s="53">
        <v>47</v>
      </c>
      <c r="E8" s="53">
        <v>11</v>
      </c>
      <c r="F8" s="53">
        <v>1</v>
      </c>
      <c r="G8" s="53">
        <v>7</v>
      </c>
      <c r="H8" s="53" t="s">
        <v>114</v>
      </c>
      <c r="I8" s="53" t="s">
        <v>115</v>
      </c>
      <c r="J8" s="53" t="s">
        <v>116</v>
      </c>
      <c r="K8" s="53" t="s">
        <v>117</v>
      </c>
      <c r="L8" s="53" t="s">
        <v>118</v>
      </c>
      <c r="M8" s="53" t="s">
        <v>119</v>
      </c>
      <c r="N8" s="53" t="s">
        <v>120</v>
      </c>
      <c r="O8" s="54" t="s">
        <v>121</v>
      </c>
      <c r="P8" s="54" t="s">
        <v>121</v>
      </c>
      <c r="Q8" s="55">
        <v>2413</v>
      </c>
      <c r="R8" s="55">
        <v>133</v>
      </c>
      <c r="S8" s="56">
        <v>6645</v>
      </c>
      <c r="T8" s="57" t="s">
        <v>122</v>
      </c>
      <c r="U8" s="54">
        <v>0</v>
      </c>
      <c r="V8" s="57" t="s">
        <v>122</v>
      </c>
      <c r="W8" s="58">
        <v>81</v>
      </c>
      <c r="X8" s="57" t="s">
        <v>123</v>
      </c>
      <c r="Y8" s="59">
        <v>99.9</v>
      </c>
      <c r="Z8" s="59">
        <v>99.6</v>
      </c>
      <c r="AA8" s="59">
        <v>100.4</v>
      </c>
      <c r="AB8" s="59">
        <v>98.1</v>
      </c>
      <c r="AC8" s="59">
        <v>99.6</v>
      </c>
      <c r="AD8" s="59">
        <v>78.7</v>
      </c>
      <c r="AE8" s="59">
        <v>111</v>
      </c>
      <c r="AF8" s="59">
        <v>106</v>
      </c>
      <c r="AG8" s="59">
        <v>103.7</v>
      </c>
      <c r="AH8" s="59">
        <v>98.9</v>
      </c>
      <c r="AI8" s="59">
        <v>142.4</v>
      </c>
      <c r="AJ8" s="59">
        <v>54.2</v>
      </c>
      <c r="AK8" s="59">
        <v>55.3</v>
      </c>
      <c r="AL8" s="59">
        <v>51.7</v>
      </c>
      <c r="AM8" s="59">
        <v>47</v>
      </c>
      <c r="AN8" s="59">
        <v>52.3</v>
      </c>
      <c r="AO8" s="59">
        <v>26</v>
      </c>
      <c r="AP8" s="59">
        <v>32.4</v>
      </c>
      <c r="AQ8" s="59">
        <v>43.1</v>
      </c>
      <c r="AR8" s="59">
        <v>34.700000000000003</v>
      </c>
      <c r="AS8" s="59">
        <v>31</v>
      </c>
      <c r="AT8" s="59">
        <v>74.3</v>
      </c>
      <c r="AU8" s="60">
        <v>60114</v>
      </c>
      <c r="AV8" s="60">
        <v>59723</v>
      </c>
      <c r="AW8" s="60">
        <v>36307</v>
      </c>
      <c r="AX8" s="60">
        <v>37001</v>
      </c>
      <c r="AY8" s="60">
        <v>35655</v>
      </c>
      <c r="AZ8" s="60">
        <v>183723</v>
      </c>
      <c r="BA8" s="60">
        <v>12421</v>
      </c>
      <c r="BB8" s="60">
        <v>10097</v>
      </c>
      <c r="BC8" s="60">
        <v>10325</v>
      </c>
      <c r="BD8" s="60">
        <v>7466</v>
      </c>
      <c r="BE8" s="60">
        <v>39956</v>
      </c>
      <c r="BF8" s="59">
        <v>1.6</v>
      </c>
      <c r="BG8" s="59">
        <v>1.8</v>
      </c>
      <c r="BH8" s="59">
        <v>2.9</v>
      </c>
      <c r="BI8" s="59">
        <v>3.5</v>
      </c>
      <c r="BJ8" s="59">
        <v>3.7</v>
      </c>
      <c r="BK8" s="59">
        <v>14.5</v>
      </c>
      <c r="BL8" s="59">
        <v>6.5</v>
      </c>
      <c r="BM8" s="59">
        <v>9.9</v>
      </c>
      <c r="BN8" s="59">
        <v>11.8</v>
      </c>
      <c r="BO8" s="59">
        <v>11.6</v>
      </c>
      <c r="BP8" s="59">
        <v>17.7</v>
      </c>
      <c r="BQ8" s="59">
        <v>89.9</v>
      </c>
      <c r="BR8" s="59">
        <v>93.1</v>
      </c>
      <c r="BS8" s="59">
        <v>77.400000000000006</v>
      </c>
      <c r="BT8" s="59">
        <v>72.400000000000006</v>
      </c>
      <c r="BU8" s="59">
        <v>88.1</v>
      </c>
      <c r="BV8" s="59">
        <v>141.19999999999999</v>
      </c>
      <c r="BW8" s="59">
        <v>75.8</v>
      </c>
      <c r="BX8" s="59">
        <v>117.4</v>
      </c>
      <c r="BY8" s="59">
        <v>48.7</v>
      </c>
      <c r="BZ8" s="59">
        <v>40.6</v>
      </c>
      <c r="CA8" s="59">
        <v>43.6</v>
      </c>
      <c r="CB8" s="59">
        <v>-119.8</v>
      </c>
      <c r="CC8" s="59">
        <v>-126.8</v>
      </c>
      <c r="CD8" s="59">
        <v>-106.4</v>
      </c>
      <c r="CE8" s="61">
        <v>-97.1</v>
      </c>
      <c r="CF8" s="61">
        <v>-112.5</v>
      </c>
      <c r="CG8" s="59">
        <v>-192.5</v>
      </c>
      <c r="CH8" s="59">
        <v>-46.2</v>
      </c>
      <c r="CI8" s="59">
        <v>-111.8</v>
      </c>
      <c r="CJ8" s="59">
        <v>-16.5</v>
      </c>
      <c r="CK8" s="59">
        <v>-19.899999999999999</v>
      </c>
      <c r="CL8" s="59">
        <v>-78.900000000000006</v>
      </c>
      <c r="CM8" s="60">
        <v>-47130</v>
      </c>
      <c r="CN8" s="60">
        <v>-51265</v>
      </c>
      <c r="CO8" s="60">
        <v>-51327</v>
      </c>
      <c r="CP8" s="60">
        <v>-54884</v>
      </c>
      <c r="CQ8" s="60">
        <v>-64408</v>
      </c>
      <c r="CR8" s="60">
        <v>-586204</v>
      </c>
      <c r="CS8" s="60">
        <v>-35347</v>
      </c>
      <c r="CT8" s="60">
        <v>-38640</v>
      </c>
      <c r="CU8" s="60">
        <v>-42625</v>
      </c>
      <c r="CV8" s="60">
        <v>-34509</v>
      </c>
      <c r="CW8" s="60">
        <v>-15622</v>
      </c>
      <c r="CX8" s="59" t="s">
        <v>124</v>
      </c>
      <c r="CY8" s="59" t="s">
        <v>124</v>
      </c>
      <c r="CZ8" s="59" t="s">
        <v>124</v>
      </c>
      <c r="DA8" s="59" t="s">
        <v>124</v>
      </c>
      <c r="DB8" s="59" t="s">
        <v>124</v>
      </c>
      <c r="DC8" s="59" t="s">
        <v>124</v>
      </c>
      <c r="DD8" s="59" t="s">
        <v>124</v>
      </c>
      <c r="DE8" s="59" t="s">
        <v>124</v>
      </c>
      <c r="DF8" s="59" t="s">
        <v>124</v>
      </c>
      <c r="DG8" s="59" t="s">
        <v>124</v>
      </c>
      <c r="DH8" s="59" t="s">
        <v>124</v>
      </c>
      <c r="DI8" s="55">
        <v>151196</v>
      </c>
      <c r="DJ8" s="55">
        <v>1200</v>
      </c>
      <c r="DK8" s="59" t="s">
        <v>124</v>
      </c>
      <c r="DL8" s="59" t="s">
        <v>124</v>
      </c>
      <c r="DM8" s="59" t="s">
        <v>124</v>
      </c>
      <c r="DN8" s="59" t="s">
        <v>124</v>
      </c>
      <c r="DO8" s="59" t="s">
        <v>124</v>
      </c>
      <c r="DP8" s="59" t="s">
        <v>124</v>
      </c>
      <c r="DQ8" s="59" t="s">
        <v>124</v>
      </c>
      <c r="DR8" s="59" t="s">
        <v>124</v>
      </c>
      <c r="DS8" s="59" t="s">
        <v>124</v>
      </c>
      <c r="DT8" s="59" t="s">
        <v>124</v>
      </c>
      <c r="DU8" s="59" t="s">
        <v>124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48.5</v>
      </c>
      <c r="EB8" s="59">
        <v>0</v>
      </c>
      <c r="EC8" s="59">
        <v>0</v>
      </c>
      <c r="ED8" s="59">
        <v>0</v>
      </c>
      <c r="EE8" s="59">
        <v>0</v>
      </c>
      <c r="EF8" s="59">
        <v>22.3</v>
      </c>
      <c r="EG8" s="62">
        <v>2.9999999999999997E-4</v>
      </c>
      <c r="EH8" s="62">
        <v>2.9999999999999997E-4</v>
      </c>
      <c r="EI8" s="62">
        <v>5.0000000000000001E-4</v>
      </c>
      <c r="EJ8" s="62">
        <v>5.9999999999999995E-4</v>
      </c>
      <c r="EK8" s="62">
        <v>5.9999999999999995E-4</v>
      </c>
      <c r="EL8" s="62">
        <v>9.4899999999999998E-2</v>
      </c>
      <c r="EM8" s="62">
        <v>8.2699999999999996E-2</v>
      </c>
      <c r="EN8" s="62">
        <v>0.1032</v>
      </c>
      <c r="EO8" s="62">
        <v>8.5000000000000006E-2</v>
      </c>
      <c r="EP8" s="62">
        <v>9.06E-2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125</v>
      </c>
      <c r="C10" s="65" t="s">
        <v>126</v>
      </c>
      <c r="D10" s="65" t="s">
        <v>127</v>
      </c>
      <c r="E10" s="65" t="s">
        <v>128</v>
      </c>
      <c r="F10" s="65" t="s">
        <v>129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2025-12-22T09:32:26Z</dcterms:created>
  <dcterms:modified xsi:type="dcterms:W3CDTF">2026-01-20T07:45:13Z</dcterms:modified>
  <cp:category/>
</cp:coreProperties>
</file>