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商工労働_経営改革室共通\温泉特会決算状況調査\R7関連調査\【260127〆】経営比較分析\経営比較分析表（ダウンロード）\"/>
    </mc:Choice>
  </mc:AlternateContent>
  <xr:revisionPtr revIDLastSave="0" documentId="13_ncr:1_{515FEB71-9AE9-48EC-A734-E3925EC8AEFB}" xr6:coauthVersionLast="47" xr6:coauthVersionMax="47" xr10:uidLastSave="{00000000-0000-0000-0000-000000000000}"/>
  <workbookProtection workbookAlgorithmName="SHA-512" workbookHashValue="oMfH3BsRPvTPo64kWAejkRD1UI4+Tq59baDKTHNzIjhmkmhofWrSar2z8by1GKk/aRjl3AnxBYGg0sz8hATEjA==" workbookSaltValue="m8leaxjb2m3YE/nH0bfheA==" workbookSpinCount="100000" lockStructure="1"/>
  <bookViews>
    <workbookView xWindow="-12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LJ78" i="4" s="1"/>
  <c r="EB7" i="5"/>
  <c r="KV78" i="4" s="1"/>
  <c r="EA7" i="5"/>
  <c r="DZ7" i="5"/>
  <c r="DY7" i="5"/>
  <c r="DX7" i="5"/>
  <c r="LJ77" i="4" s="1"/>
  <c r="DW7" i="5"/>
  <c r="KV77" i="4" s="1"/>
  <c r="DV7" i="5"/>
  <c r="DJ7" i="5"/>
  <c r="DI7" i="5"/>
  <c r="CV7" i="5"/>
  <c r="CU7" i="5"/>
  <c r="CT7" i="5"/>
  <c r="LJ54" i="4" s="1"/>
  <c r="CS7" i="5"/>
  <c r="KV54" i="4" s="1"/>
  <c r="CR7" i="5"/>
  <c r="CQ7" i="5"/>
  <c r="ML53" i="4" s="1"/>
  <c r="CP7" i="5"/>
  <c r="LX53" i="4" s="1"/>
  <c r="CO7" i="5"/>
  <c r="LJ53" i="4" s="1"/>
  <c r="CN7" i="5"/>
  <c r="KV53" i="4" s="1"/>
  <c r="CM7" i="5"/>
  <c r="CK7" i="5"/>
  <c r="CJ7" i="5"/>
  <c r="IJ54" i="4" s="1"/>
  <c r="CI7" i="5"/>
  <c r="HV54" i="4" s="1"/>
  <c r="CH7" i="5"/>
  <c r="CG7" i="5"/>
  <c r="GT54" i="4" s="1"/>
  <c r="CF7" i="5"/>
  <c r="IX53" i="4" s="1"/>
  <c r="CE7" i="5"/>
  <c r="IJ53" i="4" s="1"/>
  <c r="CD7" i="5"/>
  <c r="CC7" i="5"/>
  <c r="CB7" i="5"/>
  <c r="BZ7" i="5"/>
  <c r="FJ54" i="4" s="1"/>
  <c r="BY7" i="5"/>
  <c r="EV54" i="4" s="1"/>
  <c r="BX7" i="5"/>
  <c r="EH54" i="4" s="1"/>
  <c r="BW7" i="5"/>
  <c r="DT54" i="4" s="1"/>
  <c r="BV7" i="5"/>
  <c r="DF54" i="4" s="1"/>
  <c r="BU7" i="5"/>
  <c r="BT7" i="5"/>
  <c r="BS7" i="5"/>
  <c r="BR7" i="5"/>
  <c r="BQ7" i="5"/>
  <c r="DF53" i="4" s="1"/>
  <c r="BO7" i="5"/>
  <c r="BV54" i="4" s="1"/>
  <c r="BN7" i="5"/>
  <c r="BH54" i="4" s="1"/>
  <c r="BM7" i="5"/>
  <c r="BL7" i="5"/>
  <c r="BK7" i="5"/>
  <c r="BJ7" i="5"/>
  <c r="BV53" i="4" s="1"/>
  <c r="BI7" i="5"/>
  <c r="BH7" i="5"/>
  <c r="BG7" i="5"/>
  <c r="AF53" i="4" s="1"/>
  <c r="BF7" i="5"/>
  <c r="R53" i="4" s="1"/>
  <c r="BD7" i="5"/>
  <c r="BC7" i="5"/>
  <c r="BB7" i="5"/>
  <c r="HV32" i="4" s="1"/>
  <c r="BA7" i="5"/>
  <c r="HH32" i="4" s="1"/>
  <c r="AZ7" i="5"/>
  <c r="GT32" i="4" s="1"/>
  <c r="AY7" i="5"/>
  <c r="IX31" i="4" s="1"/>
  <c r="AX7" i="5"/>
  <c r="IJ31" i="4" s="1"/>
  <c r="AW7" i="5"/>
  <c r="HV31" i="4" s="1"/>
  <c r="AV7" i="5"/>
  <c r="HH31" i="4" s="1"/>
  <c r="AU7" i="5"/>
  <c r="AS7" i="5"/>
  <c r="AR7" i="5"/>
  <c r="EV32" i="4" s="1"/>
  <c r="AQ7" i="5"/>
  <c r="EH32" i="4" s="1"/>
  <c r="AP7" i="5"/>
  <c r="DT32" i="4" s="1"/>
  <c r="AO7" i="5"/>
  <c r="DF32" i="4" s="1"/>
  <c r="AN7" i="5"/>
  <c r="FJ31" i="4" s="1"/>
  <c r="AM7" i="5"/>
  <c r="AL7" i="5"/>
  <c r="AK7" i="5"/>
  <c r="AJ7" i="5"/>
  <c r="AH7" i="5"/>
  <c r="BV32" i="4" s="1"/>
  <c r="AG7" i="5"/>
  <c r="AF7" i="5"/>
  <c r="AE7" i="5"/>
  <c r="AF32" i="4" s="1"/>
  <c r="AD7" i="5"/>
  <c r="R32" i="4" s="1"/>
  <c r="AC7" i="5"/>
  <c r="AB7" i="5"/>
  <c r="BH31" i="4" s="1"/>
  <c r="AA7" i="5"/>
  <c r="AT31" i="4" s="1"/>
  <c r="Z7" i="5"/>
  <c r="Y7" i="5"/>
  <c r="R31" i="4" s="1"/>
  <c r="X7" i="5"/>
  <c r="LO10" i="4" s="1"/>
  <c r="W7" i="5"/>
  <c r="JV10" i="4" s="1"/>
  <c r="V7" i="5"/>
  <c r="IC10" i="4" s="1"/>
  <c r="U7" i="5"/>
  <c r="T7" i="5"/>
  <c r="S7" i="5"/>
  <c r="IC8" i="4" s="1"/>
  <c r="R7" i="5"/>
  <c r="Q7" i="5"/>
  <c r="P7" i="5"/>
  <c r="AQ10" i="4" s="1"/>
  <c r="O7" i="5"/>
  <c r="B10" i="4" s="1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IX52" i="4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ML78" i="4"/>
  <c r="LX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KH54" i="4"/>
  <c r="IX54" i="4"/>
  <c r="HH54" i="4"/>
  <c r="AT54" i="4"/>
  <c r="AF54" i="4"/>
  <c r="R54" i="4"/>
  <c r="KH53" i="4"/>
  <c r="HV53" i="4"/>
  <c r="HH53" i="4"/>
  <c r="GT53" i="4"/>
  <c r="FJ53" i="4"/>
  <c r="EV53" i="4"/>
  <c r="EH53" i="4"/>
  <c r="DT53" i="4"/>
  <c r="BH53" i="4"/>
  <c r="AT53" i="4"/>
  <c r="IX32" i="4"/>
  <c r="IJ32" i="4"/>
  <c r="FJ32" i="4"/>
  <c r="BH32" i="4"/>
  <c r="AT32" i="4"/>
  <c r="GT31" i="4"/>
  <c r="EV31" i="4"/>
  <c r="EH31" i="4"/>
  <c r="DT31" i="4"/>
  <c r="DF31" i="4"/>
  <c r="BV31" i="4"/>
  <c r="AF31" i="4"/>
  <c r="DU10" i="4"/>
  <c r="CF10" i="4"/>
  <c r="LO8" i="4"/>
  <c r="JV8" i="4"/>
  <c r="DU8" i="4"/>
  <c r="CF8" i="4"/>
  <c r="BV76" i="4" l="1"/>
  <c r="FJ52" i="4"/>
  <c r="IX30" i="4"/>
  <c r="ML76" i="4"/>
  <c r="BV52" i="4"/>
  <c r="FJ30" i="4"/>
  <c r="IX76" i="4"/>
  <c r="ML52" i="4"/>
  <c r="BV30" i="4"/>
  <c r="B11" i="5"/>
  <c r="M88" i="4"/>
  <c r="C11" i="5"/>
  <c r="D11" i="5"/>
  <c r="E11" i="5"/>
  <c r="R76" i="4" l="1"/>
  <c r="DF52" i="4"/>
  <c r="GT30" i="4"/>
  <c r="KH76" i="4"/>
  <c r="R52" i="4"/>
  <c r="DF30" i="4"/>
  <c r="GT76" i="4"/>
  <c r="KH52" i="4"/>
  <c r="R30" i="4"/>
  <c r="GT52" i="4"/>
  <c r="HV76" i="4"/>
  <c r="LJ52" i="4"/>
  <c r="AT30" i="4"/>
  <c r="HV52" i="4"/>
  <c r="AT76" i="4"/>
  <c r="EH52" i="4"/>
  <c r="HV30" i="4"/>
  <c r="LJ76" i="4"/>
  <c r="EH30" i="4"/>
  <c r="AT52" i="4"/>
  <c r="KV76" i="4"/>
  <c r="AF52" i="4"/>
  <c r="DT30" i="4"/>
  <c r="HH76" i="4"/>
  <c r="KV52" i="4"/>
  <c r="AF30" i="4"/>
  <c r="HH52" i="4"/>
  <c r="AF76" i="4"/>
  <c r="DT52" i="4"/>
  <c r="HH30" i="4"/>
  <c r="IJ52" i="4"/>
  <c r="BH76" i="4"/>
  <c r="EV52" i="4"/>
  <c r="IJ30" i="4"/>
  <c r="LX76" i="4"/>
  <c r="BH52" i="4"/>
  <c r="EV30" i="4"/>
  <c r="IJ76" i="4"/>
  <c r="LX52" i="4"/>
  <c r="BH30" i="4"/>
</calcChain>
</file>

<file path=xl/sharedStrings.xml><?xml version="1.0" encoding="utf-8"?>
<sst xmlns="http://schemas.openxmlformats.org/spreadsheetml/2006/main" count="301" uniqueCount="138">
  <si>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</si>
  <si>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</si>
  <si>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</si>
  <si>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</si>
  <si>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</si>
  <si>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</si>
  <si>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</si>
  <si>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</si>
  <si>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</si>
  <si>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</si>
  <si>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</si>
  <si>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</si>
  <si>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</si>
  <si>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</si>
  <si>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</si>
  <si>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</si>
  <si>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</si>
  <si>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</si>
  <si>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</si>
  <si>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</si>
  <si>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</si>
  <si>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</si>
  <si>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</si>
  <si>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</si>
  <si>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</si>
  <si>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</si>
  <si>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</si>
  <si>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</si>
  <si>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</si>
  <si>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</si>
  <si>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</si>
  <si>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</si>
  <si>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</si>
  <si>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</si>
  <si>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</si>
  <si>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</si>
  <si>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</si>
  <si>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</si>
  <si>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</si>
  <si>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</si>
  <si>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</si>
  <si>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</si>
  <si>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</si>
  <si>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</si>
  <si>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</si>
  <si>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</si>
  <si>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</si>
  <si>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</si>
  <si>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</si>
  <si>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</si>
  <si>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</si>
  <si>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</si>
  <si>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</si>
  <si>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</si>
  <si>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</si>
  <si>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</si>
  <si>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</si>
  <si>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</si>
  <si>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</si>
  <si>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</si>
  <si>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</si>
  <si>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</si>
  <si>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</si>
  <si>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</si>
  <si>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</si>
  <si>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</si>
  <si>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</si>
  <si>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</si>
  <si>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</si>
  <si>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</si>
  <si>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</si>
  <si>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</si>
  <si>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</si>
  <si>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</si>
  <si>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</si>
  <si>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</si>
  <si>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</si>
  <si>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</si>
  <si>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</si>
  <si>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</si>
  <si>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</si>
  <si>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</si>
  <si>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</si>
  <si>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</si>
  <si>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</si>
  <si>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</si>
  <si>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</si>
  <si>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</si>
  <si>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</si>
  <si>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</si>
  <si>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</si>
  <si>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</si>
  <si>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</si>
  <si>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</si>
  <si>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</si>
  <si>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</si>
  <si>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</si>
  <si>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</si>
  <si>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</si>
  <si>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</si>
  <si>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</si>
  <si>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</si>
  <si>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</si>
  <si>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</si>
  <si>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</si>
  <si>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</si>
  <si>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</si>
  <si>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</si>
  <si>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</si>
  <si>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</si>
  <si>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</si>
  <si>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</si>
  <si>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</si>
  <si>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</si>
  <si>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</si>
  <si>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</si>
  <si>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</si>
  <si>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</si>
  <si>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</si>
  <si>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秋田県　横手市</t>
  </si>
  <si>
    <t>平鹿ときめき交流センターゆっぷる</t>
  </si>
  <si>
    <t>法非適用</t>
  </si>
  <si>
    <t>観光施設事業</t>
  </si>
  <si>
    <t>休養宿泊施設</t>
  </si>
  <si>
    <t>Ａ１Ｂ１</t>
  </si>
  <si>
    <t>非設置</t>
  </si>
  <si>
    <t>該当数値なし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</si>
  <si>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</si>
  <si>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</si>
  <si>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</si>
  <si>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</si>
  <si>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</si>
  <si>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</si>
  <si>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</si>
  <si>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当施設は利用者の大半が日帰り入浴客であるため、通年的に利用者の見込める施設である。しかし、客単価の低さもあり、他会計補助金への依存度が高い状況にある。近年は物価や人件費等の高騰が続いており、収益改善のための新たなサービスの提供や、より経費を抑えた効率的な運営体制の構築を図る必要がある。民営化もその手段の一つとして検討する。</t>
    <rPh sb="0" eb="3">
      <t>トウシセツ</t>
    </rPh>
    <rPh sb="4" eb="7">
      <t>リヨウシャ</t>
    </rPh>
    <rPh sb="14" eb="17">
      <t>ニュウヨクキャク</t>
    </rPh>
    <rPh sb="23" eb="26">
      <t>ツウネンテキ</t>
    </rPh>
    <rPh sb="27" eb="30">
      <t>リヨウシャ</t>
    </rPh>
    <rPh sb="31" eb="33">
      <t>ミコ</t>
    </rPh>
    <rPh sb="35" eb="37">
      <t>シセツ</t>
    </rPh>
    <rPh sb="45" eb="48">
      <t>キャクタンカ</t>
    </rPh>
    <rPh sb="49" eb="50">
      <t>ヒク</t>
    </rPh>
    <rPh sb="55" eb="61">
      <t>タカイケイホジョキン</t>
    </rPh>
    <rPh sb="63" eb="66">
      <t>イゾンド</t>
    </rPh>
    <rPh sb="67" eb="68">
      <t>タカ</t>
    </rPh>
    <rPh sb="69" eb="71">
      <t>ジョウキョウ</t>
    </rPh>
    <rPh sb="75" eb="77">
      <t>キンネン</t>
    </rPh>
    <rPh sb="78" eb="80">
      <t>ブッカ</t>
    </rPh>
    <rPh sb="81" eb="85">
      <t>ジンケンヒトウ</t>
    </rPh>
    <rPh sb="86" eb="88">
      <t>コウトウ</t>
    </rPh>
    <rPh sb="89" eb="90">
      <t>ツヅ</t>
    </rPh>
    <rPh sb="95" eb="99">
      <t>シュウエキカイゼン</t>
    </rPh>
    <rPh sb="103" eb="104">
      <t>アラ</t>
    </rPh>
    <rPh sb="111" eb="113">
      <t>テイキョウ</t>
    </rPh>
    <rPh sb="137" eb="139">
      <t>ヒツヨウ</t>
    </rPh>
    <phoneticPr fontId="5"/>
  </si>
  <si>
    <t>当施設は日帰り客が主となり利用状況は安定しているが、物価や人件費等の高騰により収支状況は悪化している。依然として赤字経営の状況が続いており、他会計補助金への依存度は高くなっている。</t>
    <rPh sb="0" eb="1">
      <t>トウ</t>
    </rPh>
    <rPh sb="1" eb="3">
      <t>シセツ</t>
    </rPh>
    <rPh sb="4" eb="6">
      <t>ヒガエ</t>
    </rPh>
    <rPh sb="7" eb="8">
      <t>キャク</t>
    </rPh>
    <rPh sb="9" eb="10">
      <t>シュ</t>
    </rPh>
    <rPh sb="13" eb="17">
      <t>リヨウジョウキョウ</t>
    </rPh>
    <rPh sb="18" eb="20">
      <t>アンテイ</t>
    </rPh>
    <rPh sb="26" eb="28">
      <t>ブッカ</t>
    </rPh>
    <rPh sb="29" eb="33">
      <t>ジンケンヒトウ</t>
    </rPh>
    <rPh sb="34" eb="36">
      <t>コウトウ</t>
    </rPh>
    <rPh sb="39" eb="43">
      <t>シュウシジョウキョウ</t>
    </rPh>
    <rPh sb="44" eb="46">
      <t>アッカ</t>
    </rPh>
    <rPh sb="51" eb="53">
      <t>イゼン</t>
    </rPh>
    <rPh sb="56" eb="60">
      <t>アカジケイエイ</t>
    </rPh>
    <rPh sb="61" eb="63">
      <t>ジョウキョウ</t>
    </rPh>
    <rPh sb="64" eb="65">
      <t>ツヅ</t>
    </rPh>
    <rPh sb="70" eb="76">
      <t>タカイケイホジョキン</t>
    </rPh>
    <rPh sb="78" eb="81">
      <t>イゾンド</t>
    </rPh>
    <rPh sb="82" eb="83">
      <t>タカ</t>
    </rPh>
    <phoneticPr fontId="5"/>
  </si>
  <si>
    <t>施設の老朽化が進んでおり更新需要が増大しているが、慢性的な赤字経営の状況であり、大規模な改修は難しい。必要性と財政状況を勘案しながら施設維持を図っていく。</t>
    <rPh sb="0" eb="2">
      <t>シセツ</t>
    </rPh>
    <rPh sb="3" eb="6">
      <t>ロウキュウカ</t>
    </rPh>
    <rPh sb="7" eb="8">
      <t>スス</t>
    </rPh>
    <rPh sb="12" eb="16">
      <t>コウシンジュヨウ</t>
    </rPh>
    <rPh sb="17" eb="19">
      <t>ゾウダイ</t>
    </rPh>
    <rPh sb="25" eb="28">
      <t>マンセイテキ</t>
    </rPh>
    <rPh sb="29" eb="33">
      <t>アカジケイエイ</t>
    </rPh>
    <rPh sb="34" eb="36">
      <t>ジョウキョウ</t>
    </rPh>
    <rPh sb="40" eb="43">
      <t>ダイキボ</t>
    </rPh>
    <rPh sb="44" eb="46">
      <t>カイシュウ</t>
    </rPh>
    <rPh sb="47" eb="48">
      <t>ムズカ</t>
    </rPh>
    <rPh sb="51" eb="54">
      <t>ヒツヨウセイ</t>
    </rPh>
    <rPh sb="55" eb="59">
      <t>ザイセイジョウキョウ</t>
    </rPh>
    <rPh sb="60" eb="62">
      <t>カンアン</t>
    </rPh>
    <rPh sb="66" eb="70">
      <t>シセツイジ</t>
    </rPh>
    <rPh sb="71" eb="72">
      <t>ハカ</t>
    </rPh>
    <phoneticPr fontId="5"/>
  </si>
  <si>
    <t>利用者数131,602人（前年比+11,450人）、宿泊者数2,282人（前年比-123人）と宿泊者数は減少したが、利用者数全体では増加している。日帰り入浴施設として一定の需要を確保していると考えられるが、赤字経営が続いている状況においては、さらなる利用者の確保と収支改善が必要である。</t>
    <rPh sb="47" eb="51">
      <t>シュクハクシャスウ</t>
    </rPh>
    <rPh sb="52" eb="54">
      <t>ゲンショウ</t>
    </rPh>
    <rPh sb="58" eb="61">
      <t>リヨウシャ</t>
    </rPh>
    <rPh sb="61" eb="62">
      <t>カズ</t>
    </rPh>
    <rPh sb="62" eb="64">
      <t>ゼンタイ</t>
    </rPh>
    <rPh sb="66" eb="68">
      <t>ゾウカ</t>
    </rPh>
    <rPh sb="73" eb="75">
      <t>ヒガエ</t>
    </rPh>
    <rPh sb="76" eb="80">
      <t>ニュウヨクシセツ</t>
    </rPh>
    <rPh sb="83" eb="85">
      <t>イッテイ</t>
    </rPh>
    <rPh sb="89" eb="91">
      <t>カクホ</t>
    </rPh>
    <rPh sb="96" eb="97">
      <t>カンガ</t>
    </rPh>
    <rPh sb="103" eb="107">
      <t>アカジケイエイ</t>
    </rPh>
    <rPh sb="108" eb="109">
      <t>ツヅ</t>
    </rPh>
    <rPh sb="113" eb="115">
      <t>ジョウキョウ</t>
    </rPh>
    <rPh sb="125" eb="128">
      <t>リヨウシャ</t>
    </rPh>
    <rPh sb="129" eb="131">
      <t>カクホ</t>
    </rPh>
    <rPh sb="132" eb="134">
      <t>シュウシ</t>
    </rPh>
    <rPh sb="134" eb="136">
      <t>カイゼン</t>
    </rPh>
    <rPh sb="137" eb="139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</si>
</sst>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27562</c:v>
                </c:pt>
                <c:pt idx="1">
                  <c:v>23020</c:v>
                </c:pt>
                <c:pt idx="2">
                  <c:v>14171</c:v>
                </c:pt>
                <c:pt idx="3">
                  <c:v>15377</c:v>
                </c:pt>
                <c:pt idx="4">
                  <c:v>21845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9-4E76-B19C-933DA9CC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63431</c:v>
                </c:pt>
                <c:pt idx="1">
                  <c:v>161674</c:v>
                </c:pt>
                <c:pt idx="2">
                  <c:v>7750</c:v>
                </c:pt>
                <c:pt idx="3">
                  <c:v>5278</c:v>
                </c:pt>
                <c:pt idx="4">
                  <c:v>5706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9-4E76-B19C-933DA9CC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45D-4A13-89EE-02D99A9E5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D-4A13-89EE-02D99A9E5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9.4899999999999998E-2</c:v>
                </c:pt>
                <c:pt idx="1">
                  <c:v>8.2699999999999996E-2</c:v>
                </c:pt>
                <c:pt idx="2">
                  <c:v>0.1032</c:v>
                </c:pt>
                <c:pt idx="3">
                  <c:v>8.5000000000000006E-2</c:v>
                </c:pt>
                <c:pt idx="4">
                  <c:v>9.06E-2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B7-4682-A9D4-0FC717FD3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5.0000000000000001E-4</c:v>
                </c:pt>
                <c:pt idx="1">
                  <c:v>5.9999999999999995E-4</c:v>
                </c:pt>
                <c:pt idx="2">
                  <c:v>8.0000000000000004E-4</c:v>
                </c:pt>
                <c:pt idx="3">
                  <c:v>8.0000000000000004E-4</c:v>
                </c:pt>
                <c:pt idx="4">
                  <c:v>6.9999999999999999E-4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7-4682-A9D4-0FC717FD3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38.700000000000003</c:v>
                </c:pt>
                <c:pt idx="1">
                  <c:v>40.299999999999997</c:v>
                </c:pt>
                <c:pt idx="2">
                  <c:v>34.9</c:v>
                </c:pt>
                <c:pt idx="3">
                  <c:v>35.700000000000003</c:v>
                </c:pt>
                <c:pt idx="4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7-4CB1-8C46-59F9BE1C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42</c:v>
                </c:pt>
                <c:pt idx="2">
                  <c:v>37.9</c:v>
                </c:pt>
                <c:pt idx="3">
                  <c:v>32.799999999999997</c:v>
                </c:pt>
                <c:pt idx="4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7-4CB1-8C46-59F9BE1C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99.9</c:v>
                </c:pt>
                <c:pt idx="1">
                  <c:v>99</c:v>
                </c:pt>
                <c:pt idx="2">
                  <c:v>98.2</c:v>
                </c:pt>
                <c:pt idx="3">
                  <c:v>96.7</c:v>
                </c:pt>
                <c:pt idx="4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D-46BE-9411-0E5FD3B5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96.8</c:v>
                </c:pt>
                <c:pt idx="1">
                  <c:v>92.8</c:v>
                </c:pt>
                <c:pt idx="2">
                  <c:v>90.5</c:v>
                </c:pt>
                <c:pt idx="3">
                  <c:v>83.8</c:v>
                </c:pt>
                <c:pt idx="4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D-46BE-9411-0E5FD3B5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-32056</c:v>
                </c:pt>
                <c:pt idx="1">
                  <c:v>-36975</c:v>
                </c:pt>
                <c:pt idx="2">
                  <c:v>-34879</c:v>
                </c:pt>
                <c:pt idx="3">
                  <c:v>-40363</c:v>
                </c:pt>
                <c:pt idx="4">
                  <c:v>-49889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E-4CA8-B0C8-4A54CCD2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583147</c:v>
                </c:pt>
                <c:pt idx="1">
                  <c:v>-15708</c:v>
                </c:pt>
                <c:pt idx="2">
                  <c:v>-15228</c:v>
                </c:pt>
                <c:pt idx="3">
                  <c:v>-13757</c:v>
                </c:pt>
                <c:pt idx="4">
                  <c:v>-18140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E-4CA8-B0C8-4A54CCD28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-66.900000000000006</c:v>
                </c:pt>
                <c:pt idx="1">
                  <c:v>-74.3</c:v>
                </c:pt>
                <c:pt idx="2">
                  <c:v>-59.9</c:v>
                </c:pt>
                <c:pt idx="3">
                  <c:v>-65.400000000000006</c:v>
                </c:pt>
                <c:pt idx="4">
                  <c:v>-76.5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1-4533-A1F3-55117EBC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-152.6</c:v>
                </c:pt>
                <c:pt idx="1">
                  <c:v>-61.8</c:v>
                </c:pt>
                <c:pt idx="2">
                  <c:v>-25.8</c:v>
                </c:pt>
                <c:pt idx="3">
                  <c:v>-15.7</c:v>
                </c:pt>
                <c:pt idx="4">
                  <c:v>-183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1-4533-A1F3-55117EBC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80.099999999999994</c:v>
                </c:pt>
                <c:pt idx="1">
                  <c:v>80.8</c:v>
                </c:pt>
                <c:pt idx="2">
                  <c:v>69.7</c:v>
                </c:pt>
                <c:pt idx="3">
                  <c:v>74.599999999999994</c:v>
                </c:pt>
                <c:pt idx="4">
                  <c:v>83.3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C-42B9-B13F-0C58E00B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100.4</c:v>
                </c:pt>
                <c:pt idx="1">
                  <c:v>58.5</c:v>
                </c:pt>
                <c:pt idx="2">
                  <c:v>42.5</c:v>
                </c:pt>
                <c:pt idx="3">
                  <c:v>44.7</c:v>
                </c:pt>
                <c:pt idx="4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C-42B9-B13F-0C58E00BC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8.9</c:v>
                </c:pt>
                <c:pt idx="1">
                  <c:v>12</c:v>
                </c:pt>
                <c:pt idx="2">
                  <c:v>17.8</c:v>
                </c:pt>
                <c:pt idx="3">
                  <c:v>18.3</c:v>
                </c:pt>
                <c:pt idx="4">
                  <c:v>17.399999999999999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9-432C-829B-EC6FFFFE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6.4</c:v>
                </c:pt>
                <c:pt idx="2">
                  <c:v>9.4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9-432C-829B-EC6FFFFEC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6-43D9-A3F7-294029176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330.8</c:v>
                </c:pt>
                <c:pt idx="1">
                  <c:v>92.9</c:v>
                </c:pt>
                <c:pt idx="2">
                  <c:v>51.5</c:v>
                </c:pt>
                <c:pt idx="3">
                  <c:v>41.4</c:v>
                </c:pt>
                <c:pt idx="4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6-43D9-A3F7-294029176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22A-4F50-B061-E8AECA5BC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A-4F50-B061-E8AECA5BC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80" zoomScaleNormal="80" zoomScaleSheetLayoutView="70" workbookViewId="0">
      <selection activeCell="B2" sqref="B2:NW4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125" t="s">
        <v>0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  <c r="IW2" s="125"/>
      <c r="IX2" s="125"/>
      <c r="IY2" s="125"/>
      <c r="IZ2" s="125"/>
      <c r="JA2" s="125"/>
      <c r="JB2" s="125"/>
      <c r="JC2" s="125"/>
      <c r="JD2" s="125"/>
      <c r="JE2" s="125"/>
      <c r="JF2" s="125"/>
      <c r="JG2" s="125"/>
      <c r="JH2" s="125"/>
      <c r="JI2" s="125"/>
      <c r="JJ2" s="125"/>
      <c r="JK2" s="125"/>
      <c r="JL2" s="125"/>
      <c r="JM2" s="125"/>
      <c r="JN2" s="125"/>
      <c r="JO2" s="125"/>
      <c r="JP2" s="125"/>
      <c r="JQ2" s="125"/>
      <c r="JR2" s="125"/>
      <c r="JS2" s="125"/>
      <c r="JT2" s="125"/>
      <c r="JU2" s="125"/>
      <c r="JV2" s="125"/>
      <c r="JW2" s="125"/>
      <c r="JX2" s="125"/>
      <c r="JY2" s="125"/>
      <c r="JZ2" s="125"/>
      <c r="KA2" s="125"/>
      <c r="KB2" s="125"/>
      <c r="KC2" s="125"/>
      <c r="KD2" s="125"/>
      <c r="KE2" s="125"/>
      <c r="KF2" s="125"/>
      <c r="KG2" s="125"/>
      <c r="KH2" s="125"/>
      <c r="KI2" s="125"/>
      <c r="KJ2" s="125"/>
      <c r="KK2" s="125"/>
      <c r="KL2" s="125"/>
      <c r="KM2" s="125"/>
      <c r="KN2" s="125"/>
      <c r="KO2" s="125"/>
      <c r="KP2" s="125"/>
      <c r="KQ2" s="125"/>
      <c r="KR2" s="125"/>
      <c r="KS2" s="125"/>
      <c r="KT2" s="125"/>
      <c r="KU2" s="125"/>
      <c r="KV2" s="125"/>
      <c r="KW2" s="125"/>
      <c r="KX2" s="125"/>
      <c r="KY2" s="125"/>
      <c r="KZ2" s="125"/>
      <c r="LA2" s="125"/>
      <c r="LB2" s="125"/>
      <c r="LC2" s="125"/>
      <c r="LD2" s="125"/>
      <c r="LE2" s="125"/>
      <c r="LF2" s="125"/>
      <c r="LG2" s="125"/>
      <c r="LH2" s="125"/>
      <c r="LI2" s="125"/>
      <c r="LJ2" s="125"/>
      <c r="LK2" s="125"/>
      <c r="LL2" s="125"/>
      <c r="LM2" s="125"/>
      <c r="LN2" s="125"/>
      <c r="LO2" s="125"/>
      <c r="LP2" s="125"/>
      <c r="LQ2" s="125"/>
      <c r="LR2" s="125"/>
      <c r="LS2" s="125"/>
      <c r="LT2" s="125"/>
      <c r="LU2" s="125"/>
      <c r="LV2" s="125"/>
      <c r="LW2" s="125"/>
      <c r="LX2" s="125"/>
      <c r="LY2" s="125"/>
      <c r="LZ2" s="125"/>
      <c r="MA2" s="125"/>
      <c r="MB2" s="125"/>
      <c r="MC2" s="125"/>
      <c r="MD2" s="125"/>
      <c r="ME2" s="125"/>
      <c r="MF2" s="125"/>
      <c r="MG2" s="125"/>
      <c r="MH2" s="125"/>
      <c r="MI2" s="125"/>
      <c r="MJ2" s="125"/>
      <c r="MK2" s="125"/>
      <c r="ML2" s="125"/>
      <c r="MM2" s="125"/>
      <c r="MN2" s="125"/>
      <c r="MO2" s="125"/>
      <c r="MP2" s="125"/>
      <c r="MQ2" s="125"/>
      <c r="MR2" s="125"/>
      <c r="MS2" s="125"/>
      <c r="MT2" s="125"/>
      <c r="MU2" s="125"/>
      <c r="MV2" s="125"/>
      <c r="MW2" s="125"/>
      <c r="MX2" s="125"/>
      <c r="MY2" s="125"/>
      <c r="MZ2" s="125"/>
      <c r="NA2" s="125"/>
      <c r="NB2" s="125"/>
      <c r="NC2" s="125"/>
      <c r="ND2" s="125"/>
      <c r="NE2" s="125"/>
      <c r="NF2" s="125"/>
      <c r="NG2" s="125"/>
      <c r="NH2" s="125"/>
      <c r="NI2" s="125"/>
      <c r="NJ2" s="125"/>
      <c r="NK2" s="125"/>
      <c r="NL2" s="125"/>
      <c r="NM2" s="125"/>
      <c r="NN2" s="125"/>
      <c r="NO2" s="125"/>
      <c r="NP2" s="125"/>
      <c r="NQ2" s="125"/>
      <c r="NR2" s="125"/>
      <c r="NS2" s="125"/>
      <c r="NT2" s="125"/>
      <c r="NU2" s="125"/>
      <c r="NV2" s="125"/>
      <c r="NW2" s="125"/>
    </row>
    <row r="3" spans="1:387" ht="9.75" customHeight="1" x14ac:dyDescent="0.15">
      <c r="A3" s="2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5"/>
      <c r="IL3" s="125"/>
      <c r="IM3" s="125"/>
      <c r="IN3" s="125"/>
      <c r="IO3" s="125"/>
      <c r="IP3" s="125"/>
      <c r="IQ3" s="125"/>
      <c r="IR3" s="125"/>
      <c r="IS3" s="125"/>
      <c r="IT3" s="125"/>
      <c r="IU3" s="125"/>
      <c r="IV3" s="125"/>
      <c r="IW3" s="125"/>
      <c r="IX3" s="125"/>
      <c r="IY3" s="125"/>
      <c r="IZ3" s="125"/>
      <c r="JA3" s="125"/>
      <c r="JB3" s="125"/>
      <c r="JC3" s="125"/>
      <c r="JD3" s="125"/>
      <c r="JE3" s="125"/>
      <c r="JF3" s="125"/>
      <c r="JG3" s="125"/>
      <c r="JH3" s="125"/>
      <c r="JI3" s="125"/>
      <c r="JJ3" s="125"/>
      <c r="JK3" s="125"/>
      <c r="JL3" s="125"/>
      <c r="JM3" s="125"/>
      <c r="JN3" s="125"/>
      <c r="JO3" s="125"/>
      <c r="JP3" s="125"/>
      <c r="JQ3" s="125"/>
      <c r="JR3" s="125"/>
      <c r="JS3" s="125"/>
      <c r="JT3" s="125"/>
      <c r="JU3" s="125"/>
      <c r="JV3" s="125"/>
      <c r="JW3" s="125"/>
      <c r="JX3" s="125"/>
      <c r="JY3" s="125"/>
      <c r="JZ3" s="125"/>
      <c r="KA3" s="125"/>
      <c r="KB3" s="125"/>
      <c r="KC3" s="125"/>
      <c r="KD3" s="125"/>
      <c r="KE3" s="125"/>
      <c r="KF3" s="125"/>
      <c r="KG3" s="125"/>
      <c r="KH3" s="125"/>
      <c r="KI3" s="125"/>
      <c r="KJ3" s="125"/>
      <c r="KK3" s="125"/>
      <c r="KL3" s="125"/>
      <c r="KM3" s="125"/>
      <c r="KN3" s="125"/>
      <c r="KO3" s="125"/>
      <c r="KP3" s="125"/>
      <c r="KQ3" s="125"/>
      <c r="KR3" s="125"/>
      <c r="KS3" s="125"/>
      <c r="KT3" s="125"/>
      <c r="KU3" s="125"/>
      <c r="KV3" s="125"/>
      <c r="KW3" s="125"/>
      <c r="KX3" s="125"/>
      <c r="KY3" s="125"/>
      <c r="KZ3" s="125"/>
      <c r="LA3" s="125"/>
      <c r="LB3" s="125"/>
      <c r="LC3" s="125"/>
      <c r="LD3" s="125"/>
      <c r="LE3" s="125"/>
      <c r="LF3" s="125"/>
      <c r="LG3" s="125"/>
      <c r="LH3" s="125"/>
      <c r="LI3" s="125"/>
      <c r="LJ3" s="125"/>
      <c r="LK3" s="125"/>
      <c r="LL3" s="125"/>
      <c r="LM3" s="125"/>
      <c r="LN3" s="125"/>
      <c r="LO3" s="125"/>
      <c r="LP3" s="125"/>
      <c r="LQ3" s="125"/>
      <c r="LR3" s="125"/>
      <c r="LS3" s="125"/>
      <c r="LT3" s="125"/>
      <c r="LU3" s="125"/>
      <c r="LV3" s="125"/>
      <c r="LW3" s="125"/>
      <c r="LX3" s="125"/>
      <c r="LY3" s="125"/>
      <c r="LZ3" s="125"/>
      <c r="MA3" s="125"/>
      <c r="MB3" s="125"/>
      <c r="MC3" s="125"/>
      <c r="MD3" s="125"/>
      <c r="ME3" s="125"/>
      <c r="MF3" s="125"/>
      <c r="MG3" s="125"/>
      <c r="MH3" s="125"/>
      <c r="MI3" s="125"/>
      <c r="MJ3" s="125"/>
      <c r="MK3" s="125"/>
      <c r="ML3" s="125"/>
      <c r="MM3" s="125"/>
      <c r="MN3" s="125"/>
      <c r="MO3" s="125"/>
      <c r="MP3" s="125"/>
      <c r="MQ3" s="125"/>
      <c r="MR3" s="125"/>
      <c r="MS3" s="125"/>
      <c r="MT3" s="125"/>
      <c r="MU3" s="125"/>
      <c r="MV3" s="125"/>
      <c r="MW3" s="125"/>
      <c r="MX3" s="125"/>
      <c r="MY3" s="125"/>
      <c r="MZ3" s="125"/>
      <c r="NA3" s="125"/>
      <c r="NB3" s="125"/>
      <c r="NC3" s="125"/>
      <c r="ND3" s="125"/>
      <c r="NE3" s="125"/>
      <c r="NF3" s="125"/>
      <c r="NG3" s="125"/>
      <c r="NH3" s="125"/>
      <c r="NI3" s="125"/>
      <c r="NJ3" s="125"/>
      <c r="NK3" s="125"/>
      <c r="NL3" s="125"/>
      <c r="NM3" s="125"/>
      <c r="NN3" s="125"/>
      <c r="NO3" s="125"/>
      <c r="NP3" s="125"/>
      <c r="NQ3" s="125"/>
      <c r="NR3" s="125"/>
      <c r="NS3" s="125"/>
      <c r="NT3" s="125"/>
      <c r="NU3" s="125"/>
      <c r="NV3" s="125"/>
      <c r="NW3" s="125"/>
    </row>
    <row r="4" spans="1:387" ht="9.75" customHeight="1" x14ac:dyDescent="0.15">
      <c r="A4" s="2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5"/>
      <c r="NK4" s="125"/>
      <c r="NL4" s="125"/>
      <c r="NM4" s="125"/>
      <c r="NN4" s="125"/>
      <c r="NO4" s="125"/>
      <c r="NP4" s="125"/>
      <c r="NQ4" s="125"/>
      <c r="NR4" s="125"/>
      <c r="NS4" s="125"/>
      <c r="NT4" s="125"/>
      <c r="NU4" s="125"/>
      <c r="NV4" s="125"/>
      <c r="NW4" s="125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126" t="str">
        <f>データ!H6&amp;"　"&amp;データ!I6</f>
        <v>秋田県横手市　平鹿ときめき交流センターゆっぷる</v>
      </c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109" t="s">
        <v>1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1"/>
      <c r="AQ7" s="109" t="s">
        <v>2</v>
      </c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1"/>
      <c r="CF7" s="109" t="s">
        <v>3</v>
      </c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1"/>
      <c r="DU7" s="112" t="s">
        <v>4</v>
      </c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 t="s">
        <v>5</v>
      </c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2" t="s">
        <v>6</v>
      </c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  <c r="IW7" s="112"/>
      <c r="IX7" s="112"/>
      <c r="IY7" s="112"/>
      <c r="IZ7" s="112"/>
      <c r="JA7" s="112"/>
      <c r="JB7" s="112"/>
      <c r="JC7" s="112"/>
      <c r="JD7" s="112"/>
      <c r="JE7" s="112"/>
      <c r="JF7" s="112"/>
      <c r="JG7" s="112"/>
      <c r="JH7" s="112"/>
      <c r="JI7" s="112"/>
      <c r="JJ7" s="112"/>
      <c r="JK7" s="112"/>
      <c r="JL7" s="112"/>
      <c r="JM7" s="112"/>
      <c r="JN7" s="112"/>
      <c r="JO7" s="112"/>
      <c r="JP7" s="112"/>
      <c r="JQ7" s="112"/>
      <c r="JR7" s="112"/>
      <c r="JS7" s="112"/>
      <c r="JT7" s="112"/>
      <c r="JU7" s="112"/>
      <c r="JV7" s="112" t="s">
        <v>7</v>
      </c>
      <c r="JW7" s="112"/>
      <c r="JX7" s="112"/>
      <c r="JY7" s="112"/>
      <c r="JZ7" s="112"/>
      <c r="KA7" s="112"/>
      <c r="KB7" s="112"/>
      <c r="KC7" s="112"/>
      <c r="KD7" s="112"/>
      <c r="KE7" s="112"/>
      <c r="KF7" s="112"/>
      <c r="KG7" s="112"/>
      <c r="KH7" s="112"/>
      <c r="KI7" s="112"/>
      <c r="KJ7" s="112"/>
      <c r="KK7" s="112"/>
      <c r="KL7" s="112"/>
      <c r="KM7" s="112"/>
      <c r="KN7" s="112"/>
      <c r="KO7" s="112"/>
      <c r="KP7" s="112"/>
      <c r="KQ7" s="112"/>
      <c r="KR7" s="112"/>
      <c r="KS7" s="112"/>
      <c r="KT7" s="112"/>
      <c r="KU7" s="112"/>
      <c r="KV7" s="112"/>
      <c r="KW7" s="112"/>
      <c r="KX7" s="112"/>
      <c r="KY7" s="112"/>
      <c r="KZ7" s="112"/>
      <c r="LA7" s="112"/>
      <c r="LB7" s="112"/>
      <c r="LC7" s="112"/>
      <c r="LD7" s="112"/>
      <c r="LE7" s="112"/>
      <c r="LF7" s="112"/>
      <c r="LG7" s="112"/>
      <c r="LH7" s="112"/>
      <c r="LI7" s="112"/>
      <c r="LJ7" s="112"/>
      <c r="LK7" s="112"/>
      <c r="LL7" s="112"/>
      <c r="LM7" s="112"/>
      <c r="LN7" s="112"/>
      <c r="LO7" s="112" t="s">
        <v>8</v>
      </c>
      <c r="LP7" s="112"/>
      <c r="LQ7" s="112"/>
      <c r="LR7" s="112"/>
      <c r="LS7" s="112"/>
      <c r="LT7" s="112"/>
      <c r="LU7" s="112"/>
      <c r="LV7" s="112"/>
      <c r="LW7" s="112"/>
      <c r="LX7" s="112"/>
      <c r="LY7" s="112"/>
      <c r="LZ7" s="112"/>
      <c r="MA7" s="112"/>
      <c r="MB7" s="112"/>
      <c r="MC7" s="112"/>
      <c r="MD7" s="112"/>
      <c r="ME7" s="112"/>
      <c r="MF7" s="112"/>
      <c r="MG7" s="112"/>
      <c r="MH7" s="112"/>
      <c r="MI7" s="112"/>
      <c r="MJ7" s="112"/>
      <c r="MK7" s="112"/>
      <c r="ML7" s="112"/>
      <c r="MM7" s="112"/>
      <c r="MN7" s="112"/>
      <c r="MO7" s="112"/>
      <c r="MP7" s="112"/>
      <c r="MQ7" s="112"/>
      <c r="MR7" s="112"/>
      <c r="MS7" s="112"/>
      <c r="MT7" s="112"/>
      <c r="MU7" s="112"/>
      <c r="MV7" s="112"/>
      <c r="MW7" s="112"/>
      <c r="MX7" s="112"/>
      <c r="MY7" s="112"/>
      <c r="MZ7" s="112"/>
      <c r="NA7" s="112"/>
      <c r="NB7" s="112"/>
      <c r="NC7" s="112"/>
      <c r="ND7" s="112"/>
      <c r="NE7" s="112"/>
      <c r="NF7" s="112"/>
      <c r="NG7" s="112"/>
      <c r="NH7" s="3"/>
      <c r="NI7" s="117" t="s">
        <v>9</v>
      </c>
      <c r="NJ7" s="118"/>
      <c r="NK7" s="118"/>
      <c r="NL7" s="118"/>
      <c r="NM7" s="118"/>
      <c r="NN7" s="118"/>
      <c r="NO7" s="118"/>
      <c r="NP7" s="118"/>
      <c r="NQ7" s="118"/>
      <c r="NR7" s="118"/>
      <c r="NS7" s="118"/>
      <c r="NT7" s="118"/>
      <c r="NU7" s="118"/>
      <c r="NV7" s="119"/>
    </row>
    <row r="8" spans="1:387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観光施設事業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休養宿泊施設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88" t="str">
        <f>データ!M7</f>
        <v>Ａ１Ｂ１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05">
        <f>データ!S7</f>
        <v>4267</v>
      </c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  <c r="IU8" s="105"/>
      <c r="IV8" s="105"/>
      <c r="IW8" s="105"/>
      <c r="IX8" s="105"/>
      <c r="IY8" s="105"/>
      <c r="IZ8" s="105"/>
      <c r="JA8" s="105"/>
      <c r="JB8" s="105"/>
      <c r="JC8" s="105"/>
      <c r="JD8" s="105"/>
      <c r="JE8" s="105"/>
      <c r="JF8" s="105"/>
      <c r="JG8" s="105"/>
      <c r="JH8" s="105"/>
      <c r="JI8" s="105"/>
      <c r="JJ8" s="105"/>
      <c r="JK8" s="105"/>
      <c r="JL8" s="105"/>
      <c r="JM8" s="105"/>
      <c r="JN8" s="105"/>
      <c r="JO8" s="105"/>
      <c r="JP8" s="105"/>
      <c r="JQ8" s="105"/>
      <c r="JR8" s="105"/>
      <c r="JS8" s="105"/>
      <c r="JT8" s="105"/>
      <c r="JU8" s="105"/>
      <c r="JV8" s="88" t="str">
        <f>データ!T7</f>
        <v>無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06">
        <f>データ!U7</f>
        <v>0</v>
      </c>
      <c r="LP8" s="106"/>
      <c r="LQ8" s="106"/>
      <c r="LR8" s="106"/>
      <c r="LS8" s="106"/>
      <c r="LT8" s="106"/>
      <c r="LU8" s="106"/>
      <c r="LV8" s="106"/>
      <c r="LW8" s="106"/>
      <c r="LX8" s="106"/>
      <c r="LY8" s="106"/>
      <c r="LZ8" s="106"/>
      <c r="MA8" s="106"/>
      <c r="MB8" s="106"/>
      <c r="MC8" s="106"/>
      <c r="MD8" s="106"/>
      <c r="ME8" s="106"/>
      <c r="MF8" s="106"/>
      <c r="MG8" s="106"/>
      <c r="MH8" s="106"/>
      <c r="MI8" s="106"/>
      <c r="MJ8" s="106"/>
      <c r="MK8" s="106"/>
      <c r="ML8" s="106"/>
      <c r="MM8" s="106"/>
      <c r="MN8" s="106"/>
      <c r="MO8" s="106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3"/>
      <c r="NI8" s="123" t="s">
        <v>10</v>
      </c>
      <c r="NJ8" s="124"/>
      <c r="NK8" s="107" t="s">
        <v>11</v>
      </c>
      <c r="NL8" s="107"/>
      <c r="NM8" s="107"/>
      <c r="NN8" s="107"/>
      <c r="NO8" s="107"/>
      <c r="NP8" s="107"/>
      <c r="NQ8" s="107"/>
      <c r="NR8" s="107"/>
      <c r="NS8" s="107"/>
      <c r="NT8" s="107"/>
      <c r="NU8" s="107"/>
      <c r="NV8" s="108"/>
    </row>
    <row r="9" spans="1:387" ht="18.75" customHeight="1" x14ac:dyDescent="0.15">
      <c r="A9" s="2"/>
      <c r="B9" s="109" t="s">
        <v>12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1"/>
      <c r="AQ9" s="109" t="s">
        <v>13</v>
      </c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1"/>
      <c r="CF9" s="109" t="s">
        <v>14</v>
      </c>
      <c r="CG9" s="110"/>
      <c r="CH9" s="110"/>
      <c r="CI9" s="110"/>
      <c r="CJ9" s="110"/>
      <c r="CK9" s="110"/>
      <c r="CL9" s="110"/>
      <c r="CM9" s="110"/>
      <c r="CN9" s="110"/>
      <c r="CO9" s="110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1"/>
      <c r="DU9" s="112" t="s">
        <v>15</v>
      </c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2" t="s">
        <v>16</v>
      </c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  <c r="IW9" s="112"/>
      <c r="IX9" s="112"/>
      <c r="IY9" s="112"/>
      <c r="IZ9" s="112"/>
      <c r="JA9" s="112"/>
      <c r="JB9" s="112"/>
      <c r="JC9" s="112"/>
      <c r="JD9" s="112"/>
      <c r="JE9" s="112"/>
      <c r="JF9" s="112"/>
      <c r="JG9" s="112"/>
      <c r="JH9" s="112"/>
      <c r="JI9" s="112"/>
      <c r="JJ9" s="112"/>
      <c r="JK9" s="112"/>
      <c r="JL9" s="112"/>
      <c r="JM9" s="112"/>
      <c r="JN9" s="112"/>
      <c r="JO9" s="112"/>
      <c r="JP9" s="112"/>
      <c r="JQ9" s="112"/>
      <c r="JR9" s="112"/>
      <c r="JS9" s="112"/>
      <c r="JT9" s="112"/>
      <c r="JU9" s="112"/>
      <c r="JV9" s="112" t="s">
        <v>17</v>
      </c>
      <c r="JW9" s="112"/>
      <c r="JX9" s="112"/>
      <c r="JY9" s="112"/>
      <c r="JZ9" s="112"/>
      <c r="KA9" s="112"/>
      <c r="KB9" s="112"/>
      <c r="KC9" s="112"/>
      <c r="KD9" s="112"/>
      <c r="KE9" s="112"/>
      <c r="KF9" s="112"/>
      <c r="KG9" s="112"/>
      <c r="KH9" s="112"/>
      <c r="KI9" s="112"/>
      <c r="KJ9" s="112"/>
      <c r="KK9" s="112"/>
      <c r="KL9" s="112"/>
      <c r="KM9" s="112"/>
      <c r="KN9" s="112"/>
      <c r="KO9" s="112"/>
      <c r="KP9" s="112"/>
      <c r="KQ9" s="112"/>
      <c r="KR9" s="112"/>
      <c r="KS9" s="112"/>
      <c r="KT9" s="112"/>
      <c r="KU9" s="112"/>
      <c r="KV9" s="112"/>
      <c r="KW9" s="112"/>
      <c r="KX9" s="112"/>
      <c r="KY9" s="112"/>
      <c r="KZ9" s="112"/>
      <c r="LA9" s="112"/>
      <c r="LB9" s="112"/>
      <c r="LC9" s="112"/>
      <c r="LD9" s="112"/>
      <c r="LE9" s="112"/>
      <c r="LF9" s="112"/>
      <c r="LG9" s="112"/>
      <c r="LH9" s="112"/>
      <c r="LI9" s="112"/>
      <c r="LJ9" s="112"/>
      <c r="LK9" s="112"/>
      <c r="LL9" s="112"/>
      <c r="LM9" s="112"/>
      <c r="LN9" s="112"/>
      <c r="LO9" s="112" t="s">
        <v>18</v>
      </c>
      <c r="LP9" s="112"/>
      <c r="LQ9" s="112"/>
      <c r="LR9" s="112"/>
      <c r="LS9" s="112"/>
      <c r="LT9" s="112"/>
      <c r="LU9" s="112"/>
      <c r="LV9" s="112"/>
      <c r="LW9" s="112"/>
      <c r="LX9" s="112"/>
      <c r="LY9" s="112"/>
      <c r="LZ9" s="112"/>
      <c r="MA9" s="112"/>
      <c r="MB9" s="112"/>
      <c r="MC9" s="112"/>
      <c r="MD9" s="112"/>
      <c r="ME9" s="112"/>
      <c r="MF9" s="112"/>
      <c r="MG9" s="112"/>
      <c r="MH9" s="112"/>
      <c r="MI9" s="112"/>
      <c r="MJ9" s="112"/>
      <c r="MK9" s="112"/>
      <c r="ML9" s="112"/>
      <c r="MM9" s="112"/>
      <c r="MN9" s="112"/>
      <c r="MO9" s="112"/>
      <c r="MP9" s="112"/>
      <c r="MQ9" s="112"/>
      <c r="MR9" s="112"/>
      <c r="MS9" s="112"/>
      <c r="MT9" s="112"/>
      <c r="MU9" s="112"/>
      <c r="MV9" s="112"/>
      <c r="MW9" s="112"/>
      <c r="MX9" s="112"/>
      <c r="MY9" s="112"/>
      <c r="MZ9" s="112"/>
      <c r="NA9" s="112"/>
      <c r="NB9" s="112"/>
      <c r="NC9" s="112"/>
      <c r="ND9" s="112"/>
      <c r="NE9" s="112"/>
      <c r="NF9" s="112"/>
      <c r="NG9" s="112"/>
      <c r="NH9" s="3"/>
      <c r="NI9" s="113" t="s">
        <v>19</v>
      </c>
      <c r="NJ9" s="114"/>
      <c r="NK9" s="115" t="s">
        <v>20</v>
      </c>
      <c r="NL9" s="115"/>
      <c r="NM9" s="115"/>
      <c r="NN9" s="115"/>
      <c r="NO9" s="115"/>
      <c r="NP9" s="115"/>
      <c r="NQ9" s="115"/>
      <c r="NR9" s="115"/>
      <c r="NS9" s="115"/>
      <c r="NT9" s="115"/>
      <c r="NU9" s="115"/>
      <c r="NV9" s="116"/>
    </row>
    <row r="10" spans="1:387" ht="18.75" customHeight="1" x14ac:dyDescent="0.15">
      <c r="A10" s="2"/>
      <c r="B10" s="99" t="str">
        <f>データ!O7</f>
        <v>該当数値なし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9" t="str">
        <f>データ!P7</f>
        <v>該当数値なし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102">
        <f>データ!Q7</f>
        <v>1562</v>
      </c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4"/>
      <c r="DU10" s="105">
        <f>データ!R7</f>
        <v>36</v>
      </c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06">
        <f>データ!W7</f>
        <v>84.2</v>
      </c>
      <c r="JW10" s="106"/>
      <c r="JX10" s="106"/>
      <c r="JY10" s="106"/>
      <c r="JZ10" s="106"/>
      <c r="KA10" s="106"/>
      <c r="KB10" s="106"/>
      <c r="KC10" s="106"/>
      <c r="KD10" s="106"/>
      <c r="KE10" s="106"/>
      <c r="KF10" s="106"/>
      <c r="KG10" s="106"/>
      <c r="KH10" s="106"/>
      <c r="KI10" s="106"/>
      <c r="KJ10" s="106"/>
      <c r="KK10" s="106"/>
      <c r="KL10" s="106"/>
      <c r="KM10" s="106"/>
      <c r="KN10" s="106"/>
      <c r="KO10" s="106"/>
      <c r="KP10" s="106"/>
      <c r="KQ10" s="106"/>
      <c r="KR10" s="106"/>
      <c r="KS10" s="106"/>
      <c r="KT10" s="106"/>
      <c r="KU10" s="106"/>
      <c r="KV10" s="106"/>
      <c r="KW10" s="106"/>
      <c r="KX10" s="106"/>
      <c r="KY10" s="106"/>
      <c r="KZ10" s="106"/>
      <c r="LA10" s="106"/>
      <c r="LB10" s="106"/>
      <c r="LC10" s="106"/>
      <c r="LD10" s="106"/>
      <c r="LE10" s="106"/>
      <c r="LF10" s="106"/>
      <c r="LG10" s="106"/>
      <c r="LH10" s="106"/>
      <c r="LI10" s="106"/>
      <c r="LJ10" s="106"/>
      <c r="LK10" s="106"/>
      <c r="LL10" s="106"/>
      <c r="LM10" s="106"/>
      <c r="LN10" s="106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76" t="s">
        <v>135</v>
      </c>
      <c r="NJ15" s="77"/>
      <c r="NK15" s="77"/>
      <c r="NL15" s="77"/>
      <c r="NM15" s="77"/>
      <c r="NN15" s="77"/>
      <c r="NO15" s="77"/>
      <c r="NP15" s="77"/>
      <c r="NQ15" s="77"/>
      <c r="NR15" s="77"/>
      <c r="NS15" s="77"/>
      <c r="NT15" s="77"/>
      <c r="NU15" s="77"/>
      <c r="NV15" s="77"/>
      <c r="NW15" s="78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76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8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76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8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76"/>
      <c r="NJ18" s="77"/>
      <c r="NK18" s="77"/>
      <c r="NL18" s="77"/>
      <c r="NM18" s="77"/>
      <c r="NN18" s="77"/>
      <c r="NO18" s="77"/>
      <c r="NP18" s="77"/>
      <c r="NQ18" s="77"/>
      <c r="NR18" s="77"/>
      <c r="NS18" s="77"/>
      <c r="NT18" s="77"/>
      <c r="NU18" s="77"/>
      <c r="NV18" s="77"/>
      <c r="NW18" s="78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76"/>
      <c r="NJ19" s="77"/>
      <c r="NK19" s="77"/>
      <c r="NL19" s="77"/>
      <c r="NM19" s="77"/>
      <c r="NN19" s="77"/>
      <c r="NO19" s="77"/>
      <c r="NP19" s="77"/>
      <c r="NQ19" s="77"/>
      <c r="NR19" s="77"/>
      <c r="NS19" s="77"/>
      <c r="NT19" s="77"/>
      <c r="NU19" s="77"/>
      <c r="NV19" s="77"/>
      <c r="NW19" s="78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76"/>
      <c r="NJ20" s="77"/>
      <c r="NK20" s="77"/>
      <c r="NL20" s="77"/>
      <c r="NM20" s="77"/>
      <c r="NN20" s="77"/>
      <c r="NO20" s="77"/>
      <c r="NP20" s="77"/>
      <c r="NQ20" s="77"/>
      <c r="NR20" s="77"/>
      <c r="NS20" s="77"/>
      <c r="NT20" s="77"/>
      <c r="NU20" s="77"/>
      <c r="NV20" s="77"/>
      <c r="NW20" s="78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76"/>
      <c r="NJ21" s="77"/>
      <c r="NK21" s="77"/>
      <c r="NL21" s="77"/>
      <c r="NM21" s="77"/>
      <c r="NN21" s="77"/>
      <c r="NO21" s="77"/>
      <c r="NP21" s="77"/>
      <c r="NQ21" s="77"/>
      <c r="NR21" s="77"/>
      <c r="NS21" s="77"/>
      <c r="NT21" s="77"/>
      <c r="NU21" s="77"/>
      <c r="NV21" s="77"/>
      <c r="NW21" s="78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76"/>
      <c r="NJ22" s="77"/>
      <c r="NK22" s="77"/>
      <c r="NL22" s="77"/>
      <c r="NM22" s="77"/>
      <c r="NN22" s="77"/>
      <c r="NO22" s="77"/>
      <c r="NP22" s="77"/>
      <c r="NQ22" s="77"/>
      <c r="NR22" s="77"/>
      <c r="NS22" s="77"/>
      <c r="NT22" s="77"/>
      <c r="NU22" s="77"/>
      <c r="NV22" s="77"/>
      <c r="NW22" s="78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76"/>
      <c r="NJ23" s="77"/>
      <c r="NK23" s="77"/>
      <c r="NL23" s="77"/>
      <c r="NM23" s="77"/>
      <c r="NN23" s="77"/>
      <c r="NO23" s="77"/>
      <c r="NP23" s="77"/>
      <c r="NQ23" s="77"/>
      <c r="NR23" s="77"/>
      <c r="NS23" s="77"/>
      <c r="NT23" s="77"/>
      <c r="NU23" s="77"/>
      <c r="NV23" s="77"/>
      <c r="NW23" s="78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76"/>
      <c r="NJ24" s="77"/>
      <c r="NK24" s="77"/>
      <c r="NL24" s="77"/>
      <c r="NM24" s="77"/>
      <c r="NN24" s="77"/>
      <c r="NO24" s="77"/>
      <c r="NP24" s="77"/>
      <c r="NQ24" s="77"/>
      <c r="NR24" s="77"/>
      <c r="NS24" s="77"/>
      <c r="NT24" s="77"/>
      <c r="NU24" s="77"/>
      <c r="NV24" s="77"/>
      <c r="NW24" s="78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76"/>
      <c r="NJ25" s="77"/>
      <c r="NK25" s="77"/>
      <c r="NL25" s="77"/>
      <c r="NM25" s="77"/>
      <c r="NN25" s="77"/>
      <c r="NO25" s="77"/>
      <c r="NP25" s="77"/>
      <c r="NQ25" s="77"/>
      <c r="NR25" s="77"/>
      <c r="NS25" s="77"/>
      <c r="NT25" s="77"/>
      <c r="NU25" s="77"/>
      <c r="NV25" s="77"/>
      <c r="NW25" s="78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76"/>
      <c r="NJ26" s="77"/>
      <c r="NK26" s="77"/>
      <c r="NL26" s="77"/>
      <c r="NM26" s="77"/>
      <c r="NN26" s="77"/>
      <c r="NO26" s="77"/>
      <c r="NP26" s="77"/>
      <c r="NQ26" s="77"/>
      <c r="NR26" s="77"/>
      <c r="NS26" s="77"/>
      <c r="NT26" s="77"/>
      <c r="NU26" s="77"/>
      <c r="NV26" s="77"/>
      <c r="NW26" s="78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76"/>
      <c r="NJ27" s="77"/>
      <c r="NK27" s="77"/>
      <c r="NL27" s="77"/>
      <c r="NM27" s="77"/>
      <c r="NN27" s="77"/>
      <c r="NO27" s="77"/>
      <c r="NP27" s="77"/>
      <c r="NQ27" s="77"/>
      <c r="NR27" s="77"/>
      <c r="NS27" s="77"/>
      <c r="NT27" s="77"/>
      <c r="NU27" s="77"/>
      <c r="NV27" s="77"/>
      <c r="NW27" s="78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76"/>
      <c r="NJ28" s="77"/>
      <c r="NK28" s="77"/>
      <c r="NL28" s="77"/>
      <c r="NM28" s="77"/>
      <c r="NN28" s="77"/>
      <c r="NO28" s="77"/>
      <c r="NP28" s="77"/>
      <c r="NQ28" s="77"/>
      <c r="NR28" s="77"/>
      <c r="NS28" s="77"/>
      <c r="NT28" s="77"/>
      <c r="NU28" s="77"/>
      <c r="NV28" s="77"/>
      <c r="NW28" s="78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76"/>
      <c r="NJ29" s="77"/>
      <c r="NK29" s="77"/>
      <c r="NL29" s="77"/>
      <c r="NM29" s="77"/>
      <c r="NN29" s="77"/>
      <c r="NO29" s="77"/>
      <c r="NP29" s="77"/>
      <c r="NQ29" s="77"/>
      <c r="NR29" s="77"/>
      <c r="NS29" s="77"/>
      <c r="NT29" s="77"/>
      <c r="NU29" s="77"/>
      <c r="NV29" s="77"/>
      <c r="NW29" s="78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0" t="str">
        <f>データ!$B$11</f>
        <v>R02</v>
      </c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 t="str">
        <f>データ!$C$11</f>
        <v>R03</v>
      </c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 t="str">
        <f>データ!$D$11</f>
        <v>R04</v>
      </c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 t="str">
        <f>データ!$E$11</f>
        <v>R05</v>
      </c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 t="str">
        <f>データ!$F$11</f>
        <v>R06</v>
      </c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0" t="str">
        <f>データ!$B$11</f>
        <v>R02</v>
      </c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 t="str">
        <f>データ!$C$11</f>
        <v>R03</v>
      </c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 t="str">
        <f>データ!$D$11</f>
        <v>R04</v>
      </c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 t="str">
        <f>データ!$E$11</f>
        <v>R05</v>
      </c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 t="str">
        <f>データ!$F$11</f>
        <v>R06</v>
      </c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0" t="str">
        <f>データ!$B$11</f>
        <v>R02</v>
      </c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 t="str">
        <f>データ!$C$11</f>
        <v>R03</v>
      </c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 t="str">
        <f>データ!$D$11</f>
        <v>R04</v>
      </c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 t="str">
        <f>データ!$E$11</f>
        <v>R05</v>
      </c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  <c r="IW30" s="70"/>
      <c r="IX30" s="70" t="str">
        <f>データ!$F$11</f>
        <v>R06</v>
      </c>
      <c r="IY30" s="70"/>
      <c r="IZ30" s="70"/>
      <c r="JA30" s="70"/>
      <c r="JB30" s="70"/>
      <c r="JC30" s="70"/>
      <c r="JD30" s="70"/>
      <c r="JE30" s="70"/>
      <c r="JF30" s="70"/>
      <c r="JG30" s="70"/>
      <c r="JH30" s="70"/>
      <c r="JI30" s="70"/>
      <c r="JJ30" s="70"/>
      <c r="JK30" s="70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79"/>
      <c r="NJ30" s="80"/>
      <c r="NK30" s="80"/>
      <c r="NL30" s="80"/>
      <c r="NM30" s="80"/>
      <c r="NN30" s="80"/>
      <c r="NO30" s="80"/>
      <c r="NP30" s="80"/>
      <c r="NQ30" s="80"/>
      <c r="NR30" s="80"/>
      <c r="NS30" s="80"/>
      <c r="NT30" s="80"/>
      <c r="NU30" s="80"/>
      <c r="NV30" s="80"/>
      <c r="NW30" s="81"/>
    </row>
    <row r="31" spans="1:387" ht="13.5" customHeight="1" x14ac:dyDescent="0.15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99.9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99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98.2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96.7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99.9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38.700000000000003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40.299999999999997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34.9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35.700000000000003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42.8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>
        <f>データ!AU7</f>
        <v>27562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>
        <f>データ!AV7</f>
        <v>23020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>
        <f>データ!AW7</f>
        <v>14171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>
        <f>データ!AX7</f>
        <v>15377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>
        <f>データ!AY7</f>
        <v>21845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96.8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92.8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90.5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83.8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82.7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47.8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42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37.9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32.799999999999997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39.200000000000003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>
        <f>データ!AZ7</f>
        <v>63431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>
        <f>データ!BA7</f>
        <v>161674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>
        <f>データ!BB7</f>
        <v>7750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>
        <f>データ!BC7</f>
        <v>5278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>
        <f>データ!BD7</f>
        <v>5706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136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137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0" t="str">
        <f>データ!$B$11</f>
        <v>R02</v>
      </c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 t="str">
        <f>データ!$C$11</f>
        <v>R03</v>
      </c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 t="str">
        <f>データ!$D$11</f>
        <v>R04</v>
      </c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 t="str">
        <f>データ!$E$11</f>
        <v>R05</v>
      </c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 t="str">
        <f>データ!$F$11</f>
        <v>R06</v>
      </c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0" t="str">
        <f>データ!$B$11</f>
        <v>R02</v>
      </c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 t="str">
        <f>データ!$C$11</f>
        <v>R03</v>
      </c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 t="str">
        <f>データ!$D$11</f>
        <v>R04</v>
      </c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70"/>
      <c r="EU52" s="70"/>
      <c r="EV52" s="70" t="str">
        <f>データ!$E$11</f>
        <v>R05</v>
      </c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70"/>
      <c r="FJ52" s="70" t="str">
        <f>データ!$F$11</f>
        <v>R06</v>
      </c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0" t="str">
        <f>データ!$B$11</f>
        <v>R02</v>
      </c>
      <c r="GU52" s="70"/>
      <c r="GV52" s="70"/>
      <c r="GW52" s="70"/>
      <c r="GX52" s="70"/>
      <c r="GY52" s="70"/>
      <c r="GZ52" s="70"/>
      <c r="HA52" s="70"/>
      <c r="HB52" s="70"/>
      <c r="HC52" s="70"/>
      <c r="HD52" s="70"/>
      <c r="HE52" s="70"/>
      <c r="HF52" s="70"/>
      <c r="HG52" s="70"/>
      <c r="HH52" s="70" t="str">
        <f>データ!$C$11</f>
        <v>R03</v>
      </c>
      <c r="HI52" s="70"/>
      <c r="HJ52" s="70"/>
      <c r="HK52" s="70"/>
      <c r="HL52" s="70"/>
      <c r="HM52" s="70"/>
      <c r="HN52" s="70"/>
      <c r="HO52" s="70"/>
      <c r="HP52" s="70"/>
      <c r="HQ52" s="70"/>
      <c r="HR52" s="70"/>
      <c r="HS52" s="70"/>
      <c r="HT52" s="70"/>
      <c r="HU52" s="70"/>
      <c r="HV52" s="70" t="str">
        <f>データ!$D$11</f>
        <v>R04</v>
      </c>
      <c r="HW52" s="70"/>
      <c r="HX52" s="70"/>
      <c r="HY52" s="70"/>
      <c r="HZ52" s="70"/>
      <c r="IA52" s="70"/>
      <c r="IB52" s="70"/>
      <c r="IC52" s="70"/>
      <c r="ID52" s="70"/>
      <c r="IE52" s="70"/>
      <c r="IF52" s="70"/>
      <c r="IG52" s="70"/>
      <c r="IH52" s="70"/>
      <c r="II52" s="70"/>
      <c r="IJ52" s="70" t="str">
        <f>データ!$E$11</f>
        <v>R05</v>
      </c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70"/>
      <c r="IV52" s="70"/>
      <c r="IW52" s="70"/>
      <c r="IX52" s="70" t="str">
        <f>データ!$F$11</f>
        <v>R06</v>
      </c>
      <c r="IY52" s="70"/>
      <c r="IZ52" s="70"/>
      <c r="JA52" s="70"/>
      <c r="JB52" s="70"/>
      <c r="JC52" s="70"/>
      <c r="JD52" s="70"/>
      <c r="JE52" s="70"/>
      <c r="JF52" s="70"/>
      <c r="JG52" s="70"/>
      <c r="JH52" s="70"/>
      <c r="JI52" s="70"/>
      <c r="JJ52" s="70"/>
      <c r="JK52" s="70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0" t="str">
        <f>データ!$B$11</f>
        <v>R02</v>
      </c>
      <c r="KI52" s="70"/>
      <c r="KJ52" s="70"/>
      <c r="KK52" s="70"/>
      <c r="KL52" s="70"/>
      <c r="KM52" s="70"/>
      <c r="KN52" s="70"/>
      <c r="KO52" s="70"/>
      <c r="KP52" s="70"/>
      <c r="KQ52" s="70"/>
      <c r="KR52" s="70"/>
      <c r="KS52" s="70"/>
      <c r="KT52" s="70"/>
      <c r="KU52" s="70"/>
      <c r="KV52" s="70" t="str">
        <f>データ!$C$11</f>
        <v>R03</v>
      </c>
      <c r="KW52" s="70"/>
      <c r="KX52" s="70"/>
      <c r="KY52" s="70"/>
      <c r="KZ52" s="70"/>
      <c r="LA52" s="70"/>
      <c r="LB52" s="70"/>
      <c r="LC52" s="70"/>
      <c r="LD52" s="70"/>
      <c r="LE52" s="70"/>
      <c r="LF52" s="70"/>
      <c r="LG52" s="70"/>
      <c r="LH52" s="70"/>
      <c r="LI52" s="70"/>
      <c r="LJ52" s="70" t="str">
        <f>データ!$D$11</f>
        <v>R04</v>
      </c>
      <c r="LK52" s="70"/>
      <c r="LL52" s="70"/>
      <c r="LM52" s="70"/>
      <c r="LN52" s="70"/>
      <c r="LO52" s="70"/>
      <c r="LP52" s="70"/>
      <c r="LQ52" s="70"/>
      <c r="LR52" s="70"/>
      <c r="LS52" s="70"/>
      <c r="LT52" s="70"/>
      <c r="LU52" s="70"/>
      <c r="LV52" s="70"/>
      <c r="LW52" s="70"/>
      <c r="LX52" s="70" t="str">
        <f>データ!$E$11</f>
        <v>R05</v>
      </c>
      <c r="LY52" s="70"/>
      <c r="LZ52" s="70"/>
      <c r="MA52" s="70"/>
      <c r="MB52" s="70"/>
      <c r="MC52" s="70"/>
      <c r="MD52" s="70"/>
      <c r="ME52" s="70"/>
      <c r="MF52" s="70"/>
      <c r="MG52" s="70"/>
      <c r="MH52" s="70"/>
      <c r="MI52" s="70"/>
      <c r="MJ52" s="70"/>
      <c r="MK52" s="70"/>
      <c r="ML52" s="70" t="str">
        <f>データ!$F$11</f>
        <v>R06</v>
      </c>
      <c r="MM52" s="70"/>
      <c r="MN52" s="70"/>
      <c r="MO52" s="70"/>
      <c r="MP52" s="70"/>
      <c r="MQ52" s="70"/>
      <c r="MR52" s="70"/>
      <c r="MS52" s="70"/>
      <c r="MT52" s="70"/>
      <c r="MU52" s="70"/>
      <c r="MV52" s="70"/>
      <c r="MW52" s="70"/>
      <c r="MX52" s="70"/>
      <c r="MY52" s="70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15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>
        <f>データ!BF7</f>
        <v>8.9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>
        <f>データ!BG7</f>
        <v>12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>
        <f>データ!BH7</f>
        <v>17.8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>
        <f>データ!BI7</f>
        <v>18.3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>
        <f>データ!BJ7</f>
        <v>17.399999999999999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80.099999999999994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80.8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69.7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74.599999999999994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83.3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-66.900000000000006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-74.3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-59.9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-65.400000000000006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-76.5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-32056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-36975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-34879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-40363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-49889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>
        <f>データ!BK7</f>
        <v>5.0999999999999996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>
        <f>データ!BL7</f>
        <v>6.4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>
        <f>データ!BM7</f>
        <v>9.4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>
        <f>データ!BN7</f>
        <v>10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>
        <f>データ!BO7</f>
        <v>9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100.4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58.5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42.5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44.7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59.7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-152.6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-61.8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-25.8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-15.7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-183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583147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-15708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-15228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-13757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-18140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134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1">
        <f>データ!DI6</f>
        <v>94657</v>
      </c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 t="str">
        <f>データ!$C$11</f>
        <v>R03</v>
      </c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 t="str">
        <f>データ!$D$11</f>
        <v>R04</v>
      </c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 t="str">
        <f>データ!$E$11</f>
        <v>R05</v>
      </c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 t="str">
        <f>データ!$F$11</f>
        <v>R06</v>
      </c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1">
        <f>データ!DJ6</f>
        <v>22147</v>
      </c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0" t="str">
        <f>データ!$B$11</f>
        <v>R02</v>
      </c>
      <c r="GU76" s="70"/>
      <c r="GV76" s="70"/>
      <c r="GW76" s="70"/>
      <c r="GX76" s="70"/>
      <c r="GY76" s="70"/>
      <c r="GZ76" s="70"/>
      <c r="HA76" s="70"/>
      <c r="HB76" s="70"/>
      <c r="HC76" s="70"/>
      <c r="HD76" s="70"/>
      <c r="HE76" s="70"/>
      <c r="HF76" s="70"/>
      <c r="HG76" s="70"/>
      <c r="HH76" s="70" t="str">
        <f>データ!$C$11</f>
        <v>R03</v>
      </c>
      <c r="HI76" s="70"/>
      <c r="HJ76" s="70"/>
      <c r="HK76" s="70"/>
      <c r="HL76" s="70"/>
      <c r="HM76" s="70"/>
      <c r="HN76" s="70"/>
      <c r="HO76" s="70"/>
      <c r="HP76" s="70"/>
      <c r="HQ76" s="70"/>
      <c r="HR76" s="70"/>
      <c r="HS76" s="70"/>
      <c r="HT76" s="70"/>
      <c r="HU76" s="70"/>
      <c r="HV76" s="70" t="str">
        <f>データ!$D$11</f>
        <v>R04</v>
      </c>
      <c r="HW76" s="70"/>
      <c r="HX76" s="70"/>
      <c r="HY76" s="70"/>
      <c r="HZ76" s="70"/>
      <c r="IA76" s="70"/>
      <c r="IB76" s="70"/>
      <c r="IC76" s="70"/>
      <c r="ID76" s="70"/>
      <c r="IE76" s="70"/>
      <c r="IF76" s="70"/>
      <c r="IG76" s="70"/>
      <c r="IH76" s="70"/>
      <c r="II76" s="70"/>
      <c r="IJ76" s="70" t="str">
        <f>データ!$E$11</f>
        <v>R05</v>
      </c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70"/>
      <c r="IV76" s="70"/>
      <c r="IW76" s="70"/>
      <c r="IX76" s="70" t="str">
        <f>データ!$F$11</f>
        <v>R06</v>
      </c>
      <c r="IY76" s="70"/>
      <c r="IZ76" s="70"/>
      <c r="JA76" s="70"/>
      <c r="JB76" s="70"/>
      <c r="JC76" s="70"/>
      <c r="JD76" s="70"/>
      <c r="JE76" s="70"/>
      <c r="JF76" s="70"/>
      <c r="JG76" s="70"/>
      <c r="JH76" s="70"/>
      <c r="JI76" s="70"/>
      <c r="JJ76" s="70"/>
      <c r="JK76" s="70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0" t="str">
        <f>データ!$B$11</f>
        <v>R02</v>
      </c>
      <c r="KI76" s="70"/>
      <c r="KJ76" s="70"/>
      <c r="KK76" s="70"/>
      <c r="KL76" s="70"/>
      <c r="KM76" s="70"/>
      <c r="KN76" s="70"/>
      <c r="KO76" s="70"/>
      <c r="KP76" s="70"/>
      <c r="KQ76" s="70"/>
      <c r="KR76" s="70"/>
      <c r="KS76" s="70"/>
      <c r="KT76" s="70"/>
      <c r="KU76" s="70"/>
      <c r="KV76" s="70" t="str">
        <f>データ!$C$11</f>
        <v>R03</v>
      </c>
      <c r="KW76" s="70"/>
      <c r="KX76" s="70"/>
      <c r="KY76" s="70"/>
      <c r="KZ76" s="70"/>
      <c r="LA76" s="70"/>
      <c r="LB76" s="70"/>
      <c r="LC76" s="70"/>
      <c r="LD76" s="70"/>
      <c r="LE76" s="70"/>
      <c r="LF76" s="70"/>
      <c r="LG76" s="70"/>
      <c r="LH76" s="70"/>
      <c r="LI76" s="70"/>
      <c r="LJ76" s="70" t="str">
        <f>データ!$D$11</f>
        <v>R04</v>
      </c>
      <c r="LK76" s="70"/>
      <c r="LL76" s="70"/>
      <c r="LM76" s="70"/>
      <c r="LN76" s="70"/>
      <c r="LO76" s="70"/>
      <c r="LP76" s="70"/>
      <c r="LQ76" s="70"/>
      <c r="LR76" s="70"/>
      <c r="LS76" s="70"/>
      <c r="LT76" s="70"/>
      <c r="LU76" s="70"/>
      <c r="LV76" s="70"/>
      <c r="LW76" s="70"/>
      <c r="LX76" s="70" t="str">
        <f>データ!$E$11</f>
        <v>R05</v>
      </c>
      <c r="LY76" s="70"/>
      <c r="LZ76" s="70"/>
      <c r="MA76" s="70"/>
      <c r="MB76" s="70"/>
      <c r="MC76" s="70"/>
      <c r="MD76" s="70"/>
      <c r="ME76" s="70"/>
      <c r="MF76" s="70"/>
      <c r="MG76" s="70"/>
      <c r="MH76" s="70"/>
      <c r="MI76" s="70"/>
      <c r="MJ76" s="70"/>
      <c r="MK76" s="70"/>
      <c r="ML76" s="70" t="str">
        <f>データ!$F$11</f>
        <v>R06</v>
      </c>
      <c r="MM76" s="70"/>
      <c r="MN76" s="70"/>
      <c r="MO76" s="70"/>
      <c r="MP76" s="70"/>
      <c r="MQ76" s="70"/>
      <c r="MR76" s="70"/>
      <c r="MS76" s="70"/>
      <c r="MT76" s="70"/>
      <c r="MU76" s="70"/>
      <c r="MV76" s="70"/>
      <c r="MW76" s="70"/>
      <c r="MX76" s="70"/>
      <c r="MY76" s="70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15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1"/>
      <c r="CV77" s="71"/>
      <c r="CW77" s="71"/>
      <c r="CX77" s="71"/>
      <c r="CY77" s="71"/>
      <c r="CZ77" s="71"/>
      <c r="DA77" s="71"/>
      <c r="DB77" s="71"/>
      <c r="DC77" s="71"/>
      <c r="DD77" s="71"/>
      <c r="DE77" s="71"/>
      <c r="DF77" s="71"/>
      <c r="DG77" s="71"/>
      <c r="DH77" s="71"/>
      <c r="DI77" s="71"/>
      <c r="DJ77" s="71"/>
      <c r="DK77" s="71"/>
      <c r="DL77" s="71"/>
      <c r="DM77" s="71"/>
      <c r="DN77" s="71"/>
      <c r="DO77" s="71"/>
      <c r="DP77" s="71"/>
      <c r="DQ77" s="71"/>
      <c r="DR77" s="71"/>
      <c r="DS77" s="71"/>
      <c r="DT77" s="71"/>
      <c r="DU77" s="71"/>
      <c r="DV77" s="71"/>
      <c r="DW77" s="71"/>
      <c r="DX77" s="71"/>
      <c r="DY77" s="71"/>
      <c r="DZ77" s="71"/>
      <c r="EA77" s="71"/>
      <c r="EB77" s="71"/>
      <c r="EC77" s="71"/>
      <c r="ED77" s="71"/>
      <c r="EE77" s="71"/>
      <c r="EF77" s="71"/>
      <c r="EG77" s="71"/>
      <c r="EH77" s="71"/>
      <c r="EI77" s="71"/>
      <c r="EJ77" s="71"/>
      <c r="EK77" s="71"/>
      <c r="EL77" s="71"/>
      <c r="EM77" s="71"/>
      <c r="EN77" s="71"/>
      <c r="EO77" s="71"/>
      <c r="EP77" s="71"/>
      <c r="EQ77" s="71"/>
      <c r="ER77" s="71"/>
      <c r="ES77" s="71"/>
      <c r="ET77" s="71"/>
      <c r="EU77" s="71"/>
      <c r="EV77" s="71"/>
      <c r="EW77" s="71"/>
      <c r="EX77" s="71"/>
      <c r="EY77" s="71"/>
      <c r="EZ77" s="71"/>
      <c r="FA77" s="71"/>
      <c r="FB77" s="71"/>
      <c r="FC77" s="71"/>
      <c r="FD77" s="71"/>
      <c r="FE77" s="71"/>
      <c r="FF77" s="71"/>
      <c r="FG77" s="71"/>
      <c r="FH77" s="71"/>
      <c r="FI77" s="71"/>
      <c r="FJ77" s="71"/>
      <c r="FK77" s="71"/>
      <c r="FL77" s="71"/>
      <c r="FM77" s="71"/>
      <c r="FN77" s="71"/>
      <c r="FO77" s="71"/>
      <c r="FP77" s="71"/>
      <c r="FQ77" s="71"/>
      <c r="FR77" s="71"/>
      <c r="FS77" s="71"/>
      <c r="FT77" s="71"/>
      <c r="FU77" s="71"/>
      <c r="FV77" s="71"/>
      <c r="FW77" s="71"/>
      <c r="FX77" s="71"/>
      <c r="FY77" s="71"/>
      <c r="FZ77" s="71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0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0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330.8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92.9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51.5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41.4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40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uFXmUpjhBKUHAOYXmZ7I9YPyVLmWBhznxBA9VtwFJab3+UyP54Z2WCcIEyyAiUFD63Esn+D2DGiNVLionU2vrg==" saltValue="d+0Zjj4RQLGqv1/p2vMwtA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GK31:GS31"/>
    <mergeCell ref="GT31:HG31"/>
    <mergeCell ref="HH31:HU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J52:IW52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IJ76:IW76"/>
    <mergeCell ref="IX76:JK76"/>
    <mergeCell ref="IX77:JK77"/>
    <mergeCell ref="GK78:GS78"/>
    <mergeCell ref="GT78:HG78"/>
    <mergeCell ref="HH78:HU78"/>
    <mergeCell ref="LJ77:LW77"/>
    <mergeCell ref="LX77:MK77"/>
    <mergeCell ref="ML77:MY77"/>
    <mergeCell ref="BV77:CI77"/>
    <mergeCell ref="GK77:GS77"/>
    <mergeCell ref="GT77:HG77"/>
    <mergeCell ref="HH77:HU77"/>
    <mergeCell ref="HV77:II77"/>
    <mergeCell ref="IJ77:IW77"/>
    <mergeCell ref="I78:Q78"/>
    <mergeCell ref="R78:AE78"/>
    <mergeCell ref="AF78:AS78"/>
    <mergeCell ref="AT78:BG78"/>
    <mergeCell ref="BH78:BU78"/>
    <mergeCell ref="BV78:CI78"/>
    <mergeCell ref="JY77:KG77"/>
    <mergeCell ref="KH77:KU77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34" t="s">
        <v>58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62</v>
      </c>
      <c r="B4" s="37"/>
      <c r="C4" s="37"/>
      <c r="D4" s="37"/>
      <c r="E4" s="37"/>
      <c r="F4" s="37"/>
      <c r="G4" s="37"/>
      <c r="H4" s="136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29" t="s">
        <v>63</v>
      </c>
      <c r="Z4" s="130"/>
      <c r="AA4" s="130"/>
      <c r="AB4" s="130"/>
      <c r="AC4" s="130"/>
      <c r="AD4" s="130"/>
      <c r="AE4" s="130"/>
      <c r="AF4" s="130"/>
      <c r="AG4" s="130"/>
      <c r="AH4" s="130"/>
      <c r="AI4" s="131"/>
      <c r="AJ4" s="127" t="s">
        <v>64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8" t="s">
        <v>65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9" t="s">
        <v>66</v>
      </c>
      <c r="BG4" s="130"/>
      <c r="BH4" s="130"/>
      <c r="BI4" s="130"/>
      <c r="BJ4" s="130"/>
      <c r="BK4" s="130"/>
      <c r="BL4" s="130"/>
      <c r="BM4" s="130"/>
      <c r="BN4" s="130"/>
      <c r="BO4" s="130"/>
      <c r="BP4" s="131"/>
      <c r="BQ4" s="127" t="s">
        <v>67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8" t="s">
        <v>68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69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9" t="s">
        <v>70</v>
      </c>
      <c r="CY4" s="130"/>
      <c r="CZ4" s="130"/>
      <c r="DA4" s="130"/>
      <c r="DB4" s="130"/>
      <c r="DC4" s="130"/>
      <c r="DD4" s="130"/>
      <c r="DE4" s="130"/>
      <c r="DF4" s="130"/>
      <c r="DG4" s="130"/>
      <c r="DH4" s="131"/>
      <c r="DI4" s="132" t="s">
        <v>71</v>
      </c>
      <c r="DJ4" s="132" t="s">
        <v>72</v>
      </c>
      <c r="DK4" s="127" t="s">
        <v>73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74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90</v>
      </c>
      <c r="AK5" s="42" t="s">
        <v>101</v>
      </c>
      <c r="AL5" s="42" t="s">
        <v>102</v>
      </c>
      <c r="AM5" s="42" t="s">
        <v>93</v>
      </c>
      <c r="AN5" s="42" t="s">
        <v>94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90</v>
      </c>
      <c r="AV5" s="42" t="s">
        <v>91</v>
      </c>
      <c r="AW5" s="42" t="s">
        <v>92</v>
      </c>
      <c r="AX5" s="42" t="s">
        <v>93</v>
      </c>
      <c r="AY5" s="42" t="s">
        <v>94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90</v>
      </c>
      <c r="BG5" s="42" t="s">
        <v>91</v>
      </c>
      <c r="BH5" s="42" t="s">
        <v>102</v>
      </c>
      <c r="BI5" s="42" t="s">
        <v>103</v>
      </c>
      <c r="BJ5" s="42" t="s">
        <v>104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90</v>
      </c>
      <c r="BR5" s="42" t="s">
        <v>91</v>
      </c>
      <c r="BS5" s="42" t="s">
        <v>92</v>
      </c>
      <c r="BT5" s="42" t="s">
        <v>93</v>
      </c>
      <c r="BU5" s="42" t="s">
        <v>94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90</v>
      </c>
      <c r="CC5" s="42" t="s">
        <v>91</v>
      </c>
      <c r="CD5" s="42" t="s">
        <v>102</v>
      </c>
      <c r="CE5" s="42" t="s">
        <v>103</v>
      </c>
      <c r="CF5" s="42" t="s">
        <v>104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90</v>
      </c>
      <c r="CN5" s="42" t="s">
        <v>101</v>
      </c>
      <c r="CO5" s="42" t="s">
        <v>92</v>
      </c>
      <c r="CP5" s="42" t="s">
        <v>103</v>
      </c>
      <c r="CQ5" s="42" t="s">
        <v>94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90</v>
      </c>
      <c r="CY5" s="42" t="s">
        <v>91</v>
      </c>
      <c r="CZ5" s="42" t="s">
        <v>92</v>
      </c>
      <c r="DA5" s="42" t="s">
        <v>103</v>
      </c>
      <c r="DB5" s="42" t="s">
        <v>94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3"/>
      <c r="DJ5" s="133"/>
      <c r="DK5" s="42" t="s">
        <v>90</v>
      </c>
      <c r="DL5" s="42" t="s">
        <v>101</v>
      </c>
      <c r="DM5" s="42" t="s">
        <v>102</v>
      </c>
      <c r="DN5" s="42" t="s">
        <v>93</v>
      </c>
      <c r="DO5" s="42" t="s">
        <v>94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90</v>
      </c>
      <c r="DW5" s="42" t="s">
        <v>91</v>
      </c>
      <c r="DX5" s="42" t="s">
        <v>92</v>
      </c>
      <c r="DY5" s="42" t="s">
        <v>93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105</v>
      </c>
      <c r="EH5" s="42" t="s">
        <v>106</v>
      </c>
      <c r="EI5" s="42" t="s">
        <v>107</v>
      </c>
      <c r="EJ5" s="42" t="s">
        <v>108</v>
      </c>
      <c r="EK5" s="42" t="s">
        <v>109</v>
      </c>
      <c r="EL5" s="42" t="s">
        <v>110</v>
      </c>
      <c r="EM5" s="42" t="s">
        <v>111</v>
      </c>
      <c r="EN5" s="42" t="s">
        <v>112</v>
      </c>
      <c r="EO5" s="42" t="s">
        <v>113</v>
      </c>
      <c r="EP5" s="42" t="s">
        <v>114</v>
      </c>
    </row>
    <row r="6" spans="1:146" s="52" customFormat="1" x14ac:dyDescent="0.15">
      <c r="A6" s="28" t="s">
        <v>115</v>
      </c>
      <c r="B6" s="43">
        <f>B8</f>
        <v>2024</v>
      </c>
      <c r="C6" s="43">
        <f t="shared" ref="C6:X6" si="2">C8</f>
        <v>52035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6</v>
      </c>
      <c r="H6" s="43" t="str">
        <f>SUBSTITUTE(H8,"　","")</f>
        <v>秋田県横手市</v>
      </c>
      <c r="I6" s="43" t="str">
        <f t="shared" si="2"/>
        <v>平鹿ときめき交流センターゆっぷる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Ａ１Ｂ１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1562</v>
      </c>
      <c r="R6" s="46">
        <f t="shared" si="2"/>
        <v>36</v>
      </c>
      <c r="S6" s="47">
        <f t="shared" si="2"/>
        <v>4267</v>
      </c>
      <c r="T6" s="48" t="str">
        <f t="shared" si="2"/>
        <v>無</v>
      </c>
      <c r="U6" s="44">
        <f t="shared" si="2"/>
        <v>0</v>
      </c>
      <c r="V6" s="48" t="str">
        <f t="shared" si="2"/>
        <v>無</v>
      </c>
      <c r="W6" s="49">
        <f t="shared" si="2"/>
        <v>84.2</v>
      </c>
      <c r="X6" s="48" t="str">
        <f t="shared" si="2"/>
        <v>無</v>
      </c>
      <c r="Y6" s="50">
        <f>IF(Y8="-",NA(),Y8)</f>
        <v>99.9</v>
      </c>
      <c r="Z6" s="50">
        <f t="shared" ref="Z6:AH6" si="3">IF(Z8="-",NA(),Z8)</f>
        <v>99</v>
      </c>
      <c r="AA6" s="50">
        <f t="shared" si="3"/>
        <v>98.2</v>
      </c>
      <c r="AB6" s="50">
        <f t="shared" si="3"/>
        <v>96.7</v>
      </c>
      <c r="AC6" s="50">
        <f t="shared" si="3"/>
        <v>99.9</v>
      </c>
      <c r="AD6" s="50">
        <f t="shared" si="3"/>
        <v>96.8</v>
      </c>
      <c r="AE6" s="50">
        <f t="shared" si="3"/>
        <v>92.8</v>
      </c>
      <c r="AF6" s="50">
        <f t="shared" si="3"/>
        <v>90.5</v>
      </c>
      <c r="AG6" s="50">
        <f t="shared" si="3"/>
        <v>83.8</v>
      </c>
      <c r="AH6" s="50">
        <f t="shared" si="3"/>
        <v>82.7</v>
      </c>
      <c r="AI6" s="50" t="str">
        <f>IF(AI8="-","【-】","【"&amp;SUBSTITUTE(TEXT(AI8,"#,##0.0"),"-","△")&amp;"】")</f>
        <v>【142.4】</v>
      </c>
      <c r="AJ6" s="50">
        <f>IF(AJ8="-",NA(),AJ8)</f>
        <v>38.700000000000003</v>
      </c>
      <c r="AK6" s="50">
        <f t="shared" ref="AK6:AS6" si="4">IF(AK8="-",NA(),AK8)</f>
        <v>40.299999999999997</v>
      </c>
      <c r="AL6" s="50">
        <f t="shared" si="4"/>
        <v>34.9</v>
      </c>
      <c r="AM6" s="50">
        <f t="shared" si="4"/>
        <v>35.700000000000003</v>
      </c>
      <c r="AN6" s="50">
        <f t="shared" si="4"/>
        <v>42.8</v>
      </c>
      <c r="AO6" s="50">
        <f t="shared" si="4"/>
        <v>47.8</v>
      </c>
      <c r="AP6" s="50">
        <f t="shared" si="4"/>
        <v>42</v>
      </c>
      <c r="AQ6" s="50">
        <f t="shared" si="4"/>
        <v>37.9</v>
      </c>
      <c r="AR6" s="50">
        <f t="shared" si="4"/>
        <v>32.799999999999997</v>
      </c>
      <c r="AS6" s="50">
        <f t="shared" si="4"/>
        <v>39.200000000000003</v>
      </c>
      <c r="AT6" s="50" t="str">
        <f>IF(AT8="-","【-】","【"&amp;SUBSTITUTE(TEXT(AT8,"#,##0.0"),"-","△")&amp;"】")</f>
        <v>【74.3】</v>
      </c>
      <c r="AU6" s="45">
        <f>IF(AU8="-",NA(),AU8)</f>
        <v>27562</v>
      </c>
      <c r="AV6" s="45">
        <f t="shared" ref="AV6:BD6" si="5">IF(AV8="-",NA(),AV8)</f>
        <v>23020</v>
      </c>
      <c r="AW6" s="45">
        <f t="shared" si="5"/>
        <v>14171</v>
      </c>
      <c r="AX6" s="45">
        <f t="shared" si="5"/>
        <v>15377</v>
      </c>
      <c r="AY6" s="45">
        <f t="shared" si="5"/>
        <v>21845</v>
      </c>
      <c r="AZ6" s="45">
        <f t="shared" si="5"/>
        <v>63431</v>
      </c>
      <c r="BA6" s="45">
        <f t="shared" si="5"/>
        <v>161674</v>
      </c>
      <c r="BB6" s="45">
        <f t="shared" si="5"/>
        <v>7750</v>
      </c>
      <c r="BC6" s="45">
        <f t="shared" si="5"/>
        <v>5278</v>
      </c>
      <c r="BD6" s="45">
        <f t="shared" si="5"/>
        <v>5706</v>
      </c>
      <c r="BE6" s="45" t="str">
        <f>IF(BE8="-","【-】","【"&amp;SUBSTITUTE(TEXT(BE8,"#,##0"),"-","△")&amp;"】")</f>
        <v>【39,956】</v>
      </c>
      <c r="BF6" s="50">
        <f>IF(BF8="-",NA(),BF8)</f>
        <v>8.9</v>
      </c>
      <c r="BG6" s="50">
        <f t="shared" ref="BG6:BO6" si="6">IF(BG8="-",NA(),BG8)</f>
        <v>12</v>
      </c>
      <c r="BH6" s="50">
        <f t="shared" si="6"/>
        <v>17.8</v>
      </c>
      <c r="BI6" s="50">
        <f t="shared" si="6"/>
        <v>18.3</v>
      </c>
      <c r="BJ6" s="50">
        <f t="shared" si="6"/>
        <v>17.399999999999999</v>
      </c>
      <c r="BK6" s="50">
        <f t="shared" si="6"/>
        <v>5.0999999999999996</v>
      </c>
      <c r="BL6" s="50">
        <f t="shared" si="6"/>
        <v>6.4</v>
      </c>
      <c r="BM6" s="50">
        <f t="shared" si="6"/>
        <v>9.4</v>
      </c>
      <c r="BN6" s="50">
        <f t="shared" si="6"/>
        <v>10</v>
      </c>
      <c r="BO6" s="50">
        <f t="shared" si="6"/>
        <v>9</v>
      </c>
      <c r="BP6" s="50" t="str">
        <f>IF(BP8="-","【-】","【"&amp;SUBSTITUTE(TEXT(BP8,"#,##0.0"),"-","△")&amp;"】")</f>
        <v>【17.7】</v>
      </c>
      <c r="BQ6" s="50">
        <f>IF(BQ8="-",NA(),BQ8)</f>
        <v>80.099999999999994</v>
      </c>
      <c r="BR6" s="50">
        <f t="shared" ref="BR6:BZ6" si="7">IF(BR8="-",NA(),BR8)</f>
        <v>80.8</v>
      </c>
      <c r="BS6" s="50">
        <f t="shared" si="7"/>
        <v>69.7</v>
      </c>
      <c r="BT6" s="50">
        <f t="shared" si="7"/>
        <v>74.599999999999994</v>
      </c>
      <c r="BU6" s="50">
        <f t="shared" si="7"/>
        <v>83.3</v>
      </c>
      <c r="BV6" s="50">
        <f t="shared" si="7"/>
        <v>100.4</v>
      </c>
      <c r="BW6" s="50">
        <f t="shared" si="7"/>
        <v>58.5</v>
      </c>
      <c r="BX6" s="50">
        <f t="shared" si="7"/>
        <v>42.5</v>
      </c>
      <c r="BY6" s="50">
        <f t="shared" si="7"/>
        <v>44.7</v>
      </c>
      <c r="BZ6" s="50">
        <f t="shared" si="7"/>
        <v>59.7</v>
      </c>
      <c r="CA6" s="50" t="str">
        <f>IF(CA8="-","【-】","【"&amp;SUBSTITUTE(TEXT(CA8,"#,##0.0"),"-","△")&amp;"】")</f>
        <v>【43.6】</v>
      </c>
      <c r="CB6" s="50">
        <f>IF(CB8="-",NA(),CB8)</f>
        <v>-66.900000000000006</v>
      </c>
      <c r="CC6" s="50">
        <f t="shared" ref="CC6:CK6" si="8">IF(CC8="-",NA(),CC8)</f>
        <v>-74.3</v>
      </c>
      <c r="CD6" s="50">
        <f t="shared" si="8"/>
        <v>-59.9</v>
      </c>
      <c r="CE6" s="50">
        <f t="shared" si="8"/>
        <v>-65.400000000000006</v>
      </c>
      <c r="CF6" s="50">
        <f t="shared" si="8"/>
        <v>-76.5</v>
      </c>
      <c r="CG6" s="50">
        <f t="shared" si="8"/>
        <v>-152.6</v>
      </c>
      <c r="CH6" s="50">
        <f t="shared" si="8"/>
        <v>-61.8</v>
      </c>
      <c r="CI6" s="50">
        <f t="shared" si="8"/>
        <v>-25.8</v>
      </c>
      <c r="CJ6" s="50">
        <f t="shared" si="8"/>
        <v>-15.7</v>
      </c>
      <c r="CK6" s="50">
        <f t="shared" si="8"/>
        <v>-183</v>
      </c>
      <c r="CL6" s="50" t="str">
        <f>IF(CL8="-","【-】","【"&amp;SUBSTITUTE(TEXT(CL8,"#,##0.0"),"-","△")&amp;"】")</f>
        <v>【△78.9】</v>
      </c>
      <c r="CM6" s="45">
        <f>IF(CM8="-",NA(),CM8)</f>
        <v>-32056</v>
      </c>
      <c r="CN6" s="45">
        <f t="shared" ref="CN6:CV6" si="9">IF(CN8="-",NA(),CN8)</f>
        <v>-36975</v>
      </c>
      <c r="CO6" s="45">
        <f t="shared" si="9"/>
        <v>-34879</v>
      </c>
      <c r="CP6" s="45">
        <f t="shared" si="9"/>
        <v>-40363</v>
      </c>
      <c r="CQ6" s="45">
        <f t="shared" si="9"/>
        <v>-49889</v>
      </c>
      <c r="CR6" s="45">
        <f t="shared" si="9"/>
        <v>583147</v>
      </c>
      <c r="CS6" s="45">
        <f t="shared" si="9"/>
        <v>-15708</v>
      </c>
      <c r="CT6" s="45">
        <f t="shared" si="9"/>
        <v>-15228</v>
      </c>
      <c r="CU6" s="45">
        <f t="shared" si="9"/>
        <v>-13757</v>
      </c>
      <c r="CV6" s="45">
        <f t="shared" si="9"/>
        <v>-18140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116</v>
      </c>
      <c r="DI6" s="46">
        <f t="shared" ref="DI6:DJ6" si="10">DI8</f>
        <v>94657</v>
      </c>
      <c r="DJ6" s="46">
        <f t="shared" si="10"/>
        <v>22147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116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330.8</v>
      </c>
      <c r="EB6" s="50">
        <f t="shared" si="11"/>
        <v>92.9</v>
      </c>
      <c r="EC6" s="50">
        <f t="shared" si="11"/>
        <v>51.5</v>
      </c>
      <c r="ED6" s="50">
        <f t="shared" si="11"/>
        <v>41.4</v>
      </c>
      <c r="EE6" s="50">
        <f t="shared" si="11"/>
        <v>40</v>
      </c>
      <c r="EF6" s="50" t="str">
        <f>IF(EF8="-","【-】","【"&amp;SUBSTITUTE(TEXT(EF8,"#,##0.0"),"-","△")&amp;"】")</f>
        <v>【22.3】</v>
      </c>
      <c r="EG6" s="51">
        <f>IF(EG8="-",NA(),EG8)</f>
        <v>5.0000000000000001E-4</v>
      </c>
      <c r="EH6" s="51">
        <f t="shared" ref="EH6:EP6" si="12">IF(EH8="-",NA(),EH8)</f>
        <v>5.9999999999999995E-4</v>
      </c>
      <c r="EI6" s="51">
        <f t="shared" si="12"/>
        <v>8.0000000000000004E-4</v>
      </c>
      <c r="EJ6" s="51">
        <f t="shared" si="12"/>
        <v>8.0000000000000004E-4</v>
      </c>
      <c r="EK6" s="51">
        <f t="shared" si="12"/>
        <v>6.9999999999999999E-4</v>
      </c>
      <c r="EL6" s="51">
        <f t="shared" si="12"/>
        <v>9.4899999999999998E-2</v>
      </c>
      <c r="EM6" s="51">
        <f t="shared" si="12"/>
        <v>8.2699999999999996E-2</v>
      </c>
      <c r="EN6" s="51">
        <f t="shared" si="12"/>
        <v>0.1032</v>
      </c>
      <c r="EO6" s="51">
        <f t="shared" si="12"/>
        <v>8.5000000000000006E-2</v>
      </c>
      <c r="EP6" s="51">
        <f t="shared" si="12"/>
        <v>9.06E-2</v>
      </c>
    </row>
    <row r="7" spans="1:146" s="52" customFormat="1" x14ac:dyDescent="0.15">
      <c r="A7" s="28" t="s">
        <v>117</v>
      </c>
      <c r="B7" s="43">
        <f t="shared" ref="B7:X7" si="13">B8</f>
        <v>2024</v>
      </c>
      <c r="C7" s="43">
        <f t="shared" si="13"/>
        <v>52035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6</v>
      </c>
      <c r="H7" s="43" t="str">
        <f t="shared" si="13"/>
        <v>秋田県　横手市</v>
      </c>
      <c r="I7" s="43" t="str">
        <f t="shared" si="13"/>
        <v>平鹿ときめき交流センターゆっぷる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Ａ１Ｂ１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1562</v>
      </c>
      <c r="R7" s="46">
        <f t="shared" si="13"/>
        <v>36</v>
      </c>
      <c r="S7" s="47">
        <f t="shared" si="13"/>
        <v>4267</v>
      </c>
      <c r="T7" s="48" t="str">
        <f t="shared" si="13"/>
        <v>無</v>
      </c>
      <c r="U7" s="44">
        <f t="shared" si="13"/>
        <v>0</v>
      </c>
      <c r="V7" s="48" t="str">
        <f t="shared" si="13"/>
        <v>無</v>
      </c>
      <c r="W7" s="49">
        <f t="shared" si="13"/>
        <v>84.2</v>
      </c>
      <c r="X7" s="48" t="str">
        <f t="shared" si="13"/>
        <v>無</v>
      </c>
      <c r="Y7" s="50">
        <f>Y8</f>
        <v>99.9</v>
      </c>
      <c r="Z7" s="50">
        <f t="shared" ref="Z7:AH7" si="14">Z8</f>
        <v>99</v>
      </c>
      <c r="AA7" s="50">
        <f t="shared" si="14"/>
        <v>98.2</v>
      </c>
      <c r="AB7" s="50">
        <f t="shared" si="14"/>
        <v>96.7</v>
      </c>
      <c r="AC7" s="50">
        <f t="shared" si="14"/>
        <v>99.9</v>
      </c>
      <c r="AD7" s="50">
        <f t="shared" si="14"/>
        <v>96.8</v>
      </c>
      <c r="AE7" s="50">
        <f t="shared" si="14"/>
        <v>92.8</v>
      </c>
      <c r="AF7" s="50">
        <f t="shared" si="14"/>
        <v>90.5</v>
      </c>
      <c r="AG7" s="50">
        <f t="shared" si="14"/>
        <v>83.8</v>
      </c>
      <c r="AH7" s="50">
        <f t="shared" si="14"/>
        <v>82.7</v>
      </c>
      <c r="AI7" s="50"/>
      <c r="AJ7" s="50">
        <f>AJ8</f>
        <v>38.700000000000003</v>
      </c>
      <c r="AK7" s="50">
        <f t="shared" ref="AK7:AS7" si="15">AK8</f>
        <v>40.299999999999997</v>
      </c>
      <c r="AL7" s="50">
        <f t="shared" si="15"/>
        <v>34.9</v>
      </c>
      <c r="AM7" s="50">
        <f t="shared" si="15"/>
        <v>35.700000000000003</v>
      </c>
      <c r="AN7" s="50">
        <f t="shared" si="15"/>
        <v>42.8</v>
      </c>
      <c r="AO7" s="50">
        <f t="shared" si="15"/>
        <v>47.8</v>
      </c>
      <c r="AP7" s="50">
        <f t="shared" si="15"/>
        <v>42</v>
      </c>
      <c r="AQ7" s="50">
        <f t="shared" si="15"/>
        <v>37.9</v>
      </c>
      <c r="AR7" s="50">
        <f t="shared" si="15"/>
        <v>32.799999999999997</v>
      </c>
      <c r="AS7" s="50">
        <f t="shared" si="15"/>
        <v>39.200000000000003</v>
      </c>
      <c r="AT7" s="50"/>
      <c r="AU7" s="45">
        <f>AU8</f>
        <v>27562</v>
      </c>
      <c r="AV7" s="45">
        <f t="shared" ref="AV7:BD7" si="16">AV8</f>
        <v>23020</v>
      </c>
      <c r="AW7" s="45">
        <f t="shared" si="16"/>
        <v>14171</v>
      </c>
      <c r="AX7" s="45">
        <f t="shared" si="16"/>
        <v>15377</v>
      </c>
      <c r="AY7" s="45">
        <f t="shared" si="16"/>
        <v>21845</v>
      </c>
      <c r="AZ7" s="45">
        <f t="shared" si="16"/>
        <v>63431</v>
      </c>
      <c r="BA7" s="45">
        <f t="shared" si="16"/>
        <v>161674</v>
      </c>
      <c r="BB7" s="45">
        <f t="shared" si="16"/>
        <v>7750</v>
      </c>
      <c r="BC7" s="45">
        <f t="shared" si="16"/>
        <v>5278</v>
      </c>
      <c r="BD7" s="45">
        <f t="shared" si="16"/>
        <v>5706</v>
      </c>
      <c r="BE7" s="45"/>
      <c r="BF7" s="50">
        <f>BF8</f>
        <v>8.9</v>
      </c>
      <c r="BG7" s="50">
        <f t="shared" ref="BG7:BO7" si="17">BG8</f>
        <v>12</v>
      </c>
      <c r="BH7" s="50">
        <f t="shared" si="17"/>
        <v>17.8</v>
      </c>
      <c r="BI7" s="50">
        <f t="shared" si="17"/>
        <v>18.3</v>
      </c>
      <c r="BJ7" s="50">
        <f t="shared" si="17"/>
        <v>17.399999999999999</v>
      </c>
      <c r="BK7" s="50">
        <f t="shared" si="17"/>
        <v>5.0999999999999996</v>
      </c>
      <c r="BL7" s="50">
        <f t="shared" si="17"/>
        <v>6.4</v>
      </c>
      <c r="BM7" s="50">
        <f t="shared" si="17"/>
        <v>9.4</v>
      </c>
      <c r="BN7" s="50">
        <f t="shared" si="17"/>
        <v>10</v>
      </c>
      <c r="BO7" s="50">
        <f t="shared" si="17"/>
        <v>9</v>
      </c>
      <c r="BP7" s="50"/>
      <c r="BQ7" s="50">
        <f>BQ8</f>
        <v>80.099999999999994</v>
      </c>
      <c r="BR7" s="50">
        <f t="shared" ref="BR7:BZ7" si="18">BR8</f>
        <v>80.8</v>
      </c>
      <c r="BS7" s="50">
        <f t="shared" si="18"/>
        <v>69.7</v>
      </c>
      <c r="BT7" s="50">
        <f t="shared" si="18"/>
        <v>74.599999999999994</v>
      </c>
      <c r="BU7" s="50">
        <f t="shared" si="18"/>
        <v>83.3</v>
      </c>
      <c r="BV7" s="50">
        <f t="shared" si="18"/>
        <v>100.4</v>
      </c>
      <c r="BW7" s="50">
        <f t="shared" si="18"/>
        <v>58.5</v>
      </c>
      <c r="BX7" s="50">
        <f t="shared" si="18"/>
        <v>42.5</v>
      </c>
      <c r="BY7" s="50">
        <f t="shared" si="18"/>
        <v>44.7</v>
      </c>
      <c r="BZ7" s="50">
        <f t="shared" si="18"/>
        <v>59.7</v>
      </c>
      <c r="CA7" s="50"/>
      <c r="CB7" s="50">
        <f>CB8</f>
        <v>-66.900000000000006</v>
      </c>
      <c r="CC7" s="50">
        <f t="shared" ref="CC7:CK7" si="19">CC8</f>
        <v>-74.3</v>
      </c>
      <c r="CD7" s="50">
        <f t="shared" si="19"/>
        <v>-59.9</v>
      </c>
      <c r="CE7" s="50">
        <f t="shared" si="19"/>
        <v>-65.400000000000006</v>
      </c>
      <c r="CF7" s="50">
        <f t="shared" si="19"/>
        <v>-76.5</v>
      </c>
      <c r="CG7" s="50">
        <f t="shared" si="19"/>
        <v>-152.6</v>
      </c>
      <c r="CH7" s="50">
        <f t="shared" si="19"/>
        <v>-61.8</v>
      </c>
      <c r="CI7" s="50">
        <f t="shared" si="19"/>
        <v>-25.8</v>
      </c>
      <c r="CJ7" s="50">
        <f t="shared" si="19"/>
        <v>-15.7</v>
      </c>
      <c r="CK7" s="50">
        <f t="shared" si="19"/>
        <v>-183</v>
      </c>
      <c r="CL7" s="50"/>
      <c r="CM7" s="45">
        <f>CM8</f>
        <v>-32056</v>
      </c>
      <c r="CN7" s="45">
        <f t="shared" ref="CN7:CV7" si="20">CN8</f>
        <v>-36975</v>
      </c>
      <c r="CO7" s="45">
        <f t="shared" si="20"/>
        <v>-34879</v>
      </c>
      <c r="CP7" s="45">
        <f t="shared" si="20"/>
        <v>-40363</v>
      </c>
      <c r="CQ7" s="45">
        <f t="shared" si="20"/>
        <v>-49889</v>
      </c>
      <c r="CR7" s="45">
        <f t="shared" si="20"/>
        <v>583147</v>
      </c>
      <c r="CS7" s="45">
        <f t="shared" si="20"/>
        <v>-15708</v>
      </c>
      <c r="CT7" s="45">
        <f t="shared" si="20"/>
        <v>-15228</v>
      </c>
      <c r="CU7" s="45">
        <f t="shared" si="20"/>
        <v>-13757</v>
      </c>
      <c r="CV7" s="45">
        <f t="shared" si="20"/>
        <v>-18140</v>
      </c>
      <c r="CW7" s="45"/>
      <c r="CX7" s="50" t="s">
        <v>118</v>
      </c>
      <c r="CY7" s="50" t="s">
        <v>118</v>
      </c>
      <c r="CZ7" s="50" t="s">
        <v>118</v>
      </c>
      <c r="DA7" s="50" t="s">
        <v>118</v>
      </c>
      <c r="DB7" s="50" t="s">
        <v>118</v>
      </c>
      <c r="DC7" s="50" t="s">
        <v>118</v>
      </c>
      <c r="DD7" s="50" t="s">
        <v>118</v>
      </c>
      <c r="DE7" s="50" t="s">
        <v>118</v>
      </c>
      <c r="DF7" s="50" t="s">
        <v>118</v>
      </c>
      <c r="DG7" s="50" t="s">
        <v>116</v>
      </c>
      <c r="DH7" s="50"/>
      <c r="DI7" s="46">
        <f>DI8</f>
        <v>94657</v>
      </c>
      <c r="DJ7" s="46">
        <f>DJ8</f>
        <v>22147</v>
      </c>
      <c r="DK7" s="50" t="s">
        <v>118</v>
      </c>
      <c r="DL7" s="50" t="s">
        <v>118</v>
      </c>
      <c r="DM7" s="50" t="s">
        <v>118</v>
      </c>
      <c r="DN7" s="50" t="s">
        <v>118</v>
      </c>
      <c r="DO7" s="50" t="s">
        <v>118</v>
      </c>
      <c r="DP7" s="50" t="s">
        <v>118</v>
      </c>
      <c r="DQ7" s="50" t="s">
        <v>118</v>
      </c>
      <c r="DR7" s="50" t="s">
        <v>118</v>
      </c>
      <c r="DS7" s="50" t="s">
        <v>118</v>
      </c>
      <c r="DT7" s="50" t="s">
        <v>116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330.8</v>
      </c>
      <c r="EB7" s="50">
        <f t="shared" si="21"/>
        <v>92.9</v>
      </c>
      <c r="EC7" s="50">
        <f t="shared" si="21"/>
        <v>51.5</v>
      </c>
      <c r="ED7" s="50">
        <f t="shared" si="21"/>
        <v>41.4</v>
      </c>
      <c r="EE7" s="50">
        <f t="shared" si="21"/>
        <v>40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2024</v>
      </c>
      <c r="C8" s="53">
        <v>52035</v>
      </c>
      <c r="D8" s="53">
        <v>47</v>
      </c>
      <c r="E8" s="53">
        <v>11</v>
      </c>
      <c r="F8" s="53">
        <v>1</v>
      </c>
      <c r="G8" s="53">
        <v>6</v>
      </c>
      <c r="H8" s="53" t="s">
        <v>119</v>
      </c>
      <c r="I8" s="53" t="s">
        <v>120</v>
      </c>
      <c r="J8" s="53" t="s">
        <v>121</v>
      </c>
      <c r="K8" s="53" t="s">
        <v>122</v>
      </c>
      <c r="L8" s="53" t="s">
        <v>123</v>
      </c>
      <c r="M8" s="53" t="s">
        <v>124</v>
      </c>
      <c r="N8" s="53" t="s">
        <v>125</v>
      </c>
      <c r="O8" s="54" t="s">
        <v>126</v>
      </c>
      <c r="P8" s="54" t="s">
        <v>126</v>
      </c>
      <c r="Q8" s="55">
        <v>1562</v>
      </c>
      <c r="R8" s="55">
        <v>36</v>
      </c>
      <c r="S8" s="56">
        <v>4267</v>
      </c>
      <c r="T8" s="57" t="s">
        <v>127</v>
      </c>
      <c r="U8" s="54">
        <v>0</v>
      </c>
      <c r="V8" s="57" t="s">
        <v>127</v>
      </c>
      <c r="W8" s="58">
        <v>84.2</v>
      </c>
      <c r="X8" s="57" t="s">
        <v>127</v>
      </c>
      <c r="Y8" s="59">
        <v>99.9</v>
      </c>
      <c r="Z8" s="59">
        <v>99</v>
      </c>
      <c r="AA8" s="59">
        <v>98.2</v>
      </c>
      <c r="AB8" s="59">
        <v>96.7</v>
      </c>
      <c r="AC8" s="59">
        <v>99.9</v>
      </c>
      <c r="AD8" s="59">
        <v>96.8</v>
      </c>
      <c r="AE8" s="59">
        <v>92.8</v>
      </c>
      <c r="AF8" s="59">
        <v>90.5</v>
      </c>
      <c r="AG8" s="59">
        <v>83.8</v>
      </c>
      <c r="AH8" s="59">
        <v>82.7</v>
      </c>
      <c r="AI8" s="59">
        <v>142.4</v>
      </c>
      <c r="AJ8" s="59">
        <v>38.700000000000003</v>
      </c>
      <c r="AK8" s="59">
        <v>40.299999999999997</v>
      </c>
      <c r="AL8" s="59">
        <v>34.9</v>
      </c>
      <c r="AM8" s="59">
        <v>35.700000000000003</v>
      </c>
      <c r="AN8" s="59">
        <v>42.8</v>
      </c>
      <c r="AO8" s="59">
        <v>47.8</v>
      </c>
      <c r="AP8" s="59">
        <v>42</v>
      </c>
      <c r="AQ8" s="59">
        <v>37.9</v>
      </c>
      <c r="AR8" s="59">
        <v>32.799999999999997</v>
      </c>
      <c r="AS8" s="59">
        <v>39.200000000000003</v>
      </c>
      <c r="AT8" s="59">
        <v>74.3</v>
      </c>
      <c r="AU8" s="60">
        <v>27562</v>
      </c>
      <c r="AV8" s="60">
        <v>23020</v>
      </c>
      <c r="AW8" s="60">
        <v>14171</v>
      </c>
      <c r="AX8" s="60">
        <v>15377</v>
      </c>
      <c r="AY8" s="60">
        <v>21845</v>
      </c>
      <c r="AZ8" s="60">
        <v>63431</v>
      </c>
      <c r="BA8" s="60">
        <v>161674</v>
      </c>
      <c r="BB8" s="60">
        <v>7750</v>
      </c>
      <c r="BC8" s="60">
        <v>5278</v>
      </c>
      <c r="BD8" s="60">
        <v>5706</v>
      </c>
      <c r="BE8" s="60">
        <v>39956</v>
      </c>
      <c r="BF8" s="59">
        <v>8.9</v>
      </c>
      <c r="BG8" s="59">
        <v>12</v>
      </c>
      <c r="BH8" s="59">
        <v>17.8</v>
      </c>
      <c r="BI8" s="59">
        <v>18.3</v>
      </c>
      <c r="BJ8" s="59">
        <v>17.399999999999999</v>
      </c>
      <c r="BK8" s="59">
        <v>5.0999999999999996</v>
      </c>
      <c r="BL8" s="59">
        <v>6.4</v>
      </c>
      <c r="BM8" s="59">
        <v>9.4</v>
      </c>
      <c r="BN8" s="59">
        <v>10</v>
      </c>
      <c r="BO8" s="59">
        <v>9</v>
      </c>
      <c r="BP8" s="59">
        <v>17.7</v>
      </c>
      <c r="BQ8" s="59">
        <v>80.099999999999994</v>
      </c>
      <c r="BR8" s="59">
        <v>80.8</v>
      </c>
      <c r="BS8" s="59">
        <v>69.7</v>
      </c>
      <c r="BT8" s="59">
        <v>74.599999999999994</v>
      </c>
      <c r="BU8" s="59">
        <v>83.3</v>
      </c>
      <c r="BV8" s="59">
        <v>100.4</v>
      </c>
      <c r="BW8" s="59">
        <v>58.5</v>
      </c>
      <c r="BX8" s="59">
        <v>42.5</v>
      </c>
      <c r="BY8" s="59">
        <v>44.7</v>
      </c>
      <c r="BZ8" s="59">
        <v>59.7</v>
      </c>
      <c r="CA8" s="59">
        <v>43.6</v>
      </c>
      <c r="CB8" s="59">
        <v>-66.900000000000006</v>
      </c>
      <c r="CC8" s="59">
        <v>-74.3</v>
      </c>
      <c r="CD8" s="59">
        <v>-59.9</v>
      </c>
      <c r="CE8" s="61">
        <v>-65.400000000000006</v>
      </c>
      <c r="CF8" s="61">
        <v>-76.5</v>
      </c>
      <c r="CG8" s="59">
        <v>-152.6</v>
      </c>
      <c r="CH8" s="59">
        <v>-61.8</v>
      </c>
      <c r="CI8" s="59">
        <v>-25.8</v>
      </c>
      <c r="CJ8" s="59">
        <v>-15.7</v>
      </c>
      <c r="CK8" s="59">
        <v>-183</v>
      </c>
      <c r="CL8" s="59">
        <v>-78.900000000000006</v>
      </c>
      <c r="CM8" s="60">
        <v>-32056</v>
      </c>
      <c r="CN8" s="60">
        <v>-36975</v>
      </c>
      <c r="CO8" s="60">
        <v>-34879</v>
      </c>
      <c r="CP8" s="60">
        <v>-40363</v>
      </c>
      <c r="CQ8" s="60">
        <v>-49889</v>
      </c>
      <c r="CR8" s="60">
        <v>583147</v>
      </c>
      <c r="CS8" s="60">
        <v>-15708</v>
      </c>
      <c r="CT8" s="60">
        <v>-15228</v>
      </c>
      <c r="CU8" s="60">
        <v>-13757</v>
      </c>
      <c r="CV8" s="60">
        <v>-18140</v>
      </c>
      <c r="CW8" s="60">
        <v>-15622</v>
      </c>
      <c r="CX8" s="59" t="s">
        <v>128</v>
      </c>
      <c r="CY8" s="59" t="s">
        <v>128</v>
      </c>
      <c r="CZ8" s="59" t="s">
        <v>128</v>
      </c>
      <c r="DA8" s="59" t="s">
        <v>128</v>
      </c>
      <c r="DB8" s="59" t="s">
        <v>128</v>
      </c>
      <c r="DC8" s="59" t="s">
        <v>128</v>
      </c>
      <c r="DD8" s="59" t="s">
        <v>128</v>
      </c>
      <c r="DE8" s="59" t="s">
        <v>128</v>
      </c>
      <c r="DF8" s="59" t="s">
        <v>128</v>
      </c>
      <c r="DG8" s="59" t="s">
        <v>128</v>
      </c>
      <c r="DH8" s="59" t="s">
        <v>128</v>
      </c>
      <c r="DI8" s="55">
        <v>94657</v>
      </c>
      <c r="DJ8" s="55">
        <v>22147</v>
      </c>
      <c r="DK8" s="59" t="s">
        <v>128</v>
      </c>
      <c r="DL8" s="59" t="s">
        <v>128</v>
      </c>
      <c r="DM8" s="59" t="s">
        <v>128</v>
      </c>
      <c r="DN8" s="59" t="s">
        <v>128</v>
      </c>
      <c r="DO8" s="59" t="s">
        <v>128</v>
      </c>
      <c r="DP8" s="59" t="s">
        <v>128</v>
      </c>
      <c r="DQ8" s="59" t="s">
        <v>128</v>
      </c>
      <c r="DR8" s="59" t="s">
        <v>128</v>
      </c>
      <c r="DS8" s="59" t="s">
        <v>128</v>
      </c>
      <c r="DT8" s="59" t="s">
        <v>128</v>
      </c>
      <c r="DU8" s="59" t="s">
        <v>128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330.8</v>
      </c>
      <c r="EB8" s="59">
        <v>92.9</v>
      </c>
      <c r="EC8" s="59">
        <v>51.5</v>
      </c>
      <c r="ED8" s="59">
        <v>41.4</v>
      </c>
      <c r="EE8" s="59">
        <v>40</v>
      </c>
      <c r="EF8" s="59">
        <v>22.3</v>
      </c>
      <c r="EG8" s="62">
        <v>5.0000000000000001E-4</v>
      </c>
      <c r="EH8" s="62">
        <v>5.9999999999999995E-4</v>
      </c>
      <c r="EI8" s="62">
        <v>8.0000000000000004E-4</v>
      </c>
      <c r="EJ8" s="62">
        <v>8.0000000000000004E-4</v>
      </c>
      <c r="EK8" s="62">
        <v>6.9999999999999999E-4</v>
      </c>
      <c r="EL8" s="62">
        <v>9.4899999999999998E-2</v>
      </c>
      <c r="EM8" s="62">
        <v>8.2699999999999996E-2</v>
      </c>
      <c r="EN8" s="62">
        <v>0.1032</v>
      </c>
      <c r="EO8" s="62">
        <v>8.5000000000000006E-2</v>
      </c>
      <c r="EP8" s="62">
        <v>9.06E-2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129</v>
      </c>
      <c r="C10" s="65" t="s">
        <v>130</v>
      </c>
      <c r="D10" s="65" t="s">
        <v>131</v>
      </c>
      <c r="E10" s="65" t="s">
        <v>132</v>
      </c>
      <c r="F10" s="65" t="s">
        <v>133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2025-12-22T09:32:25Z</dcterms:created>
  <dcterms:modified xsi:type="dcterms:W3CDTF">2026-01-20T07:45:04Z</dcterms:modified>
  <cp:category/>
</cp:coreProperties>
</file>