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　各照会モノ　★★★\【R05】\【R05.01.24〆】公営企業に係る経営比較分析表（令和4年度決算）の分析等について\4. 提出\"/>
    </mc:Choice>
  </mc:AlternateContent>
  <xr:revisionPtr revIDLastSave="0" documentId="13_ncr:1_{D594848C-B678-4F65-A076-797670C88431}" xr6:coauthVersionLast="47" xr6:coauthVersionMax="47" xr10:uidLastSave="{00000000-0000-0000-0000-000000000000}"/>
  <workbookProtection workbookAlgorithmName="SHA-512" workbookHashValue="Sruq+XFWhS6Af1/v+DyeFEfFKcVtrQmDM7uiNOX4N/WHJGjKCCWCJS9CPRlrcMK5IMc9rPvLxLFBawVyAFJljw==" workbookSaltValue="gnlOLTvoK2lmUABflRU1I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I85" i="4"/>
  <c r="H85" i="4"/>
  <c r="G85" i="4"/>
  <c r="AT10" i="4"/>
  <c r="W10" i="4"/>
  <c r="P10" i="4"/>
  <c r="I10" i="4"/>
  <c r="B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<sst xmlns="http://schemas.openxmlformats.org/spreadsheetml/2006/main" count="231" uniqueCount="115">
  <si>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</si>
  <si>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</si>
  <si>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</si>
  <si>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</si>
  <si>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</si>
  <si>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</si>
  <si>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</si>
  <si>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</si>
  <si>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</si>
  <si>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</si>
  <si>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</si>
  <si>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</si>
  <si>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</si>
  <si>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</si>
  <si>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</si>
  <si>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</si>
  <si>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</si>
  <si>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</si>
  <si>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</si>
  <si>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</si>
  <si>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</si>
  <si>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</si>
  <si>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</si>
  <si>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</si>
  <si>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</si>
  <si>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</si>
  <si>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</si>
  <si>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</si>
  <si>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</si>
  <si>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</si>
  <si>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</si>
  <si>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</si>
  <si>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</si>
  <si>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</si>
  <si>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</si>
  <si>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</si>
  <si>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</si>
  <si>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</si>
  <si>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</si>
  <si>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</si>
  <si>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</si>
  <si>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</si>
  <si>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</si>
  <si>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</si>
  <si>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</si>
  <si>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</si>
  <si>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</si>
  <si>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</si>
  <si>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</si>
  <si>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</si>
  <si>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</si>
  <si>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</si>
  <si>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</si>
  <si>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</si>
  <si>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</si>
  <si>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</si>
  <si>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</si>
  <si>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</si>
  <si>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</si>
  <si>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</si>
  <si>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</si>
  <si>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</si>
  <si>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</si>
  <si>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</si>
  <si>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</si>
  <si>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</si>
  <si>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</si>
  <si>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</si>
  <si>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</si>
  <si>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</si>
  <si>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</si>
  <si>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</si>
  <si>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</si>
  <si>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</si>
  <si>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</si>
  <si>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</si>
  <si>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</si>
  <si>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</si>
  <si>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</si>
  <si>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</si>
  <si>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</si>
  <si>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</si>
  <si>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</si>
  <si>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</si>
  <si>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</si>
  <si>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</si>
  <si>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</si>
  <si>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</si>
  <si>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</si>
  <si>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</si>
  <si>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</si>
  <si>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</si>
  <si>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</si>
  <si>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</si>
  <si>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</si>
  <si>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横手市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</si>
  <si>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</si>
  <si>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</si>
  <si>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</si>
  <si>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</si>
  <si>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</si>
  <si>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</si>
  <si>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</si>
  <si>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</si>
  <si>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</si>
  <si>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</si>
  <si>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</si>
  <si>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</si>
  <si>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</si>
  <si>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</si>
  <si>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</si>
  <si>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</si>
  <si>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小規模集合排水処理事業は平成30年度から法適用となった。
　当該事業地区は山間部にある小さな集落で、冬期間は特に雪が多くなる場所にある小規模施設である。水洗化率は100％であるが、処理区域内人口は約15人と少ない。今後、人口が増加する可能性も低いため、使用料の増収は期待できない状況である。施設の老朽化とともにその対策や新たな整備手法を検討する必要がある。</t>
    <rPh sb="1" eb="4">
      <t>ショウキボ</t>
    </rPh>
    <rPh sb="4" eb="6">
      <t>シュウゴウ</t>
    </rPh>
    <rPh sb="6" eb="8">
      <t>ハイスイ</t>
    </rPh>
    <rPh sb="8" eb="10">
      <t>ショリ</t>
    </rPh>
    <rPh sb="10" eb="12">
      <t>ジギョウ</t>
    </rPh>
    <rPh sb="13" eb="15">
      <t>ヘイセイ</t>
    </rPh>
    <rPh sb="17" eb="19">
      <t>ネンド</t>
    </rPh>
    <rPh sb="21" eb="22">
      <t>ホウ</t>
    </rPh>
    <rPh sb="22" eb="23">
      <t>テキ</t>
    </rPh>
    <rPh sb="23" eb="24">
      <t>ヨウ</t>
    </rPh>
    <rPh sb="108" eb="110">
      <t>コンゴ</t>
    </rPh>
    <rPh sb="111" eb="113">
      <t>ジンコウ</t>
    </rPh>
    <rPh sb="114" eb="116">
      <t>ゾウカ</t>
    </rPh>
    <rPh sb="118" eb="121">
      <t>カノウセイ</t>
    </rPh>
    <rPh sb="122" eb="123">
      <t>ヒク</t>
    </rPh>
    <rPh sb="131" eb="133">
      <t>ゾウシュウ</t>
    </rPh>
    <phoneticPr fontId="4"/>
  </si>
  <si>
    <t>①②経常収支比率は100.04％であったが、使用料収入は元々少額なうえ既に水洗化率は100％になっていることから今後の増加は見込めず、一般会計からの基準外繰出金で補っている状況である。
③流動比率が139.28％と高いのは、企業債現在高が少ない（流動負債が少ない）ためである。
④企業債残高は減少し令和6年度で償還終了となる見込みである。企業債残高対事業規模比率について「0」となっているのは、現状、今後の償還については総務省が示す「分流式下水道に係る経費」の繰出基準に全額該当するものと判断し、残高の全額を一般会計からの繰入により償還するとしたことによるものである。
⑤⑥経費回収率、汚水処理原価は、いずれも類似団体との比較では劣る状況である。今後も収入確保や経費削減のための対策を検討、継続的に実施していく必要がある。
⑦施設利用率は60.00％で当面このまま推移するものと見込んでいる。
⑧整備が既に完了し、水洗化率は100％となっている。</t>
    <rPh sb="56" eb="58">
      <t>コンゴ</t>
    </rPh>
    <rPh sb="59" eb="61">
      <t>ゾウカ</t>
    </rPh>
    <rPh sb="62" eb="64">
      <t>ミコ</t>
    </rPh>
    <rPh sb="67" eb="69">
      <t>イッパン</t>
    </rPh>
    <rPh sb="69" eb="71">
      <t>カイケイ</t>
    </rPh>
    <rPh sb="74" eb="76">
      <t>キジュン</t>
    </rPh>
    <rPh sb="76" eb="77">
      <t>ガイ</t>
    </rPh>
    <rPh sb="77" eb="78">
      <t>ク</t>
    </rPh>
    <rPh sb="78" eb="79">
      <t>ダ</t>
    </rPh>
    <rPh sb="79" eb="80">
      <t>キン</t>
    </rPh>
    <rPh sb="81" eb="82">
      <t>オギナ</t>
    </rPh>
    <rPh sb="86" eb="88">
      <t>ジョウキョウ</t>
    </rPh>
    <rPh sb="107" eb="108">
      <t>タカ</t>
    </rPh>
    <rPh sb="112" eb="114">
      <t>キギョウ</t>
    </rPh>
    <rPh sb="114" eb="115">
      <t>サイ</t>
    </rPh>
    <rPh sb="115" eb="117">
      <t>ゲンザイ</t>
    </rPh>
    <rPh sb="117" eb="118">
      <t>ダカ</t>
    </rPh>
    <rPh sb="119" eb="120">
      <t>スク</t>
    </rPh>
    <rPh sb="123" eb="125">
      <t>リュウドウ</t>
    </rPh>
    <rPh sb="125" eb="127">
      <t>フサイ</t>
    </rPh>
    <rPh sb="128" eb="129">
      <t>スク</t>
    </rPh>
    <rPh sb="146" eb="148">
      <t>ゲンショウ</t>
    </rPh>
    <rPh sb="149" eb="151">
      <t>レイワ</t>
    </rPh>
    <rPh sb="152" eb="154">
      <t>ネンド</t>
    </rPh>
    <rPh sb="155" eb="157">
      <t>ショウカン</t>
    </rPh>
    <rPh sb="157" eb="159">
      <t>シュウリョウ</t>
    </rPh>
    <rPh sb="162" eb="164">
      <t>ミコ</t>
    </rPh>
    <rPh sb="315" eb="316">
      <t>オト</t>
    </rPh>
    <rPh sb="345" eb="348">
      <t>ケイゾクテキ</t>
    </rPh>
    <rPh sb="365" eb="367">
      <t>リヨウ</t>
    </rPh>
    <rPh sb="376" eb="378">
      <t>トウメン</t>
    </rPh>
    <rPh sb="382" eb="384">
      <t>スイイ</t>
    </rPh>
    <rPh sb="389" eb="391">
      <t>ミコ</t>
    </rPh>
    <phoneticPr fontId="4"/>
  </si>
  <si>
    <t>①地方公営企業法の全部を適用（平成30年度適用）してから間もないこともあり、有形固定資産減価償却率は15.09％と低い値であるが、老朽化への対策あるいは新たな整備手法の検討をしなければならない時期に来ている。</t>
    <rPh sb="1" eb="3">
      <t>チホウ</t>
    </rPh>
    <rPh sb="3" eb="5">
      <t>コウエイ</t>
    </rPh>
    <rPh sb="5" eb="7">
      <t>キギョウ</t>
    </rPh>
    <rPh sb="7" eb="8">
      <t>ホウ</t>
    </rPh>
    <rPh sb="9" eb="11">
      <t>ゼンブ</t>
    </rPh>
    <rPh sb="12" eb="14">
      <t>テキヨウ</t>
    </rPh>
    <rPh sb="15" eb="17">
      <t>ヘイセイ</t>
    </rPh>
    <rPh sb="19" eb="21">
      <t>ネンド</t>
    </rPh>
    <rPh sb="21" eb="23">
      <t>テキヨウ</t>
    </rPh>
    <rPh sb="28" eb="29">
      <t>マ</t>
    </rPh>
    <rPh sb="57" eb="58">
      <t>ヒク</t>
    </rPh>
    <rPh sb="59" eb="60">
      <t>アタイ</t>
    </rPh>
    <rPh sb="65" eb="68">
      <t>ロウキュウカ</t>
    </rPh>
    <rPh sb="70" eb="72">
      <t>タイサク</t>
    </rPh>
    <rPh sb="76" eb="77">
      <t>アラ</t>
    </rPh>
    <rPh sb="79" eb="81">
      <t>セイビ</t>
    </rPh>
    <rPh sb="81" eb="83">
      <t>シュホウ</t>
    </rPh>
    <rPh sb="84" eb="86">
      <t>ケントウ</t>
    </rPh>
    <rPh sb="96" eb="98">
      <t>ジキ</t>
    </rPh>
    <rPh sb="99" eb="100">
      <t>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</si>
</sst>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8E-437C-847A-BFFA592954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8E-437C-847A-BFFA592954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60</c:v>
                </c:pt>
                <c:pt idx="1">
                  <c:v>60</c:v>
                </c:pt>
                <c:pt idx="2">
                  <c:v>60</c:v>
                </c:pt>
                <c:pt idx="3">
                  <c:v>60</c:v>
                </c:pt>
                <c:pt idx="4">
                  <c:v>60</c:v>
                </c:pt>
              </c:numCache>
            </c:numRef>
          </c:val>
          <c:extLst>
            <c:ext xmlns:c16="http://schemas.microsoft.com/office/drawing/2014/chart" uri="{C3380CC4-5D6E-409C-BE32-E72D297353CC}">
              <c16:uniqueId val="{00000000-9B17-4517-BE8E-E5B88B151A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35.340000000000003</c:v>
                </c:pt>
                <c:pt idx="1">
                  <c:v>34.68</c:v>
                </c:pt>
                <c:pt idx="2">
                  <c:v>34.700000000000003</c:v>
                </c:pt>
                <c:pt idx="3">
                  <c:v>46.83</c:v>
                </c:pt>
                <c:pt idx="4">
                  <c:v>33.74</c:v>
                </c:pt>
              </c:numCache>
            </c:numRef>
          </c:val>
          <c:smooth val="0"/>
          <c:extLst>
            <c:ext xmlns:c16="http://schemas.microsoft.com/office/drawing/2014/chart" uri="{C3380CC4-5D6E-409C-BE32-E72D297353CC}">
              <c16:uniqueId val="{00000001-9B17-4517-BE8E-E5B88B151A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6C1-49FB-A9BB-40ECE38A99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91.52</c:v>
                </c:pt>
                <c:pt idx="1">
                  <c:v>90.33</c:v>
                </c:pt>
                <c:pt idx="2">
                  <c:v>90.04</c:v>
                </c:pt>
                <c:pt idx="3">
                  <c:v>90.58</c:v>
                </c:pt>
                <c:pt idx="4">
                  <c:v>90.11</c:v>
                </c:pt>
              </c:numCache>
            </c:numRef>
          </c:val>
          <c:smooth val="0"/>
          <c:extLst>
            <c:ext xmlns:c16="http://schemas.microsoft.com/office/drawing/2014/chart" uri="{C3380CC4-5D6E-409C-BE32-E72D297353CC}">
              <c16:uniqueId val="{00000001-46C1-49FB-A9BB-40ECE38A99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103.19</c:v>
                </c:pt>
                <c:pt idx="1">
                  <c:v>105.69</c:v>
                </c:pt>
                <c:pt idx="2">
                  <c:v>104.19</c:v>
                </c:pt>
                <c:pt idx="3">
                  <c:v>104.25</c:v>
                </c:pt>
                <c:pt idx="4">
                  <c:v>100.04</c:v>
                </c:pt>
              </c:numCache>
            </c:numRef>
          </c:val>
          <c:extLst>
            <c:ext xmlns:c16="http://schemas.microsoft.com/office/drawing/2014/chart" uri="{C3380CC4-5D6E-409C-BE32-E72D297353CC}">
              <c16:uniqueId val="{00000000-C85C-47A6-866A-BB7C6261ED7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91.26</c:v>
                </c:pt>
                <c:pt idx="1">
                  <c:v>99.2</c:v>
                </c:pt>
                <c:pt idx="2">
                  <c:v>100.42</c:v>
                </c:pt>
                <c:pt idx="3">
                  <c:v>98.03</c:v>
                </c:pt>
                <c:pt idx="4">
                  <c:v>105.46</c:v>
                </c:pt>
              </c:numCache>
            </c:numRef>
          </c:val>
          <c:smooth val="0"/>
          <c:extLst>
            <c:ext xmlns:c16="http://schemas.microsoft.com/office/drawing/2014/chart" uri="{C3380CC4-5D6E-409C-BE32-E72D297353CC}">
              <c16:uniqueId val="{00000001-C85C-47A6-866A-BB7C6261ED7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2.93</c:v>
                </c:pt>
                <c:pt idx="1">
                  <c:v>5.87</c:v>
                </c:pt>
                <c:pt idx="2">
                  <c:v>8.8000000000000007</c:v>
                </c:pt>
                <c:pt idx="3">
                  <c:v>11.95</c:v>
                </c:pt>
                <c:pt idx="4">
                  <c:v>15.09</c:v>
                </c:pt>
              </c:numCache>
            </c:numRef>
          </c:val>
          <c:extLst>
            <c:ext xmlns:c16="http://schemas.microsoft.com/office/drawing/2014/chart" uri="{C3380CC4-5D6E-409C-BE32-E72D297353CC}">
              <c16:uniqueId val="{00000000-40D0-4EFF-9859-D4F6DF8F7E8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30.28</c:v>
                </c:pt>
                <c:pt idx="1">
                  <c:v>31</c:v>
                </c:pt>
                <c:pt idx="2">
                  <c:v>29.28</c:v>
                </c:pt>
                <c:pt idx="3">
                  <c:v>32.380000000000003</c:v>
                </c:pt>
                <c:pt idx="4">
                  <c:v>35.24</c:v>
                </c:pt>
              </c:numCache>
            </c:numRef>
          </c:val>
          <c:smooth val="0"/>
          <c:extLst>
            <c:ext xmlns:c16="http://schemas.microsoft.com/office/drawing/2014/chart" uri="{C3380CC4-5D6E-409C-BE32-E72D297353CC}">
              <c16:uniqueId val="{00000001-40D0-4EFF-9859-D4F6DF8F7E8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EF-485F-8737-73711C90C4E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EF-485F-8737-73711C90C4E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B8-4B70-8F5A-7C3CA1D6D16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1597.09</c:v>
                </c:pt>
                <c:pt idx="1">
                  <c:v>1500.46</c:v>
                </c:pt>
                <c:pt idx="2">
                  <c:v>762.05</c:v>
                </c:pt>
                <c:pt idx="3">
                  <c:v>755.68</c:v>
                </c:pt>
                <c:pt idx="4">
                  <c:v>806.39</c:v>
                </c:pt>
              </c:numCache>
            </c:numRef>
          </c:val>
          <c:smooth val="0"/>
          <c:extLst>
            <c:ext xmlns:c16="http://schemas.microsoft.com/office/drawing/2014/chart" uri="{C3380CC4-5D6E-409C-BE32-E72D297353CC}">
              <c16:uniqueId val="{00000001-81B8-4B70-8F5A-7C3CA1D6D16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388.02</c:v>
                </c:pt>
                <c:pt idx="1">
                  <c:v>339.01</c:v>
                </c:pt>
                <c:pt idx="2">
                  <c:v>271.49</c:v>
                </c:pt>
                <c:pt idx="3">
                  <c:v>206.38</c:v>
                </c:pt>
                <c:pt idx="4">
                  <c:v>139.28</c:v>
                </c:pt>
              </c:numCache>
            </c:numRef>
          </c:val>
          <c:extLst>
            <c:ext xmlns:c16="http://schemas.microsoft.com/office/drawing/2014/chart" uri="{C3380CC4-5D6E-409C-BE32-E72D297353CC}">
              <c16:uniqueId val="{00000000-6ADD-4305-B64E-E0E5AC8D6BB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88.56</c:v>
                </c:pt>
                <c:pt idx="1">
                  <c:v>81.260000000000005</c:v>
                </c:pt>
                <c:pt idx="2">
                  <c:v>92.61</c:v>
                </c:pt>
                <c:pt idx="3">
                  <c:v>91.41</c:v>
                </c:pt>
                <c:pt idx="4">
                  <c:v>96.26</c:v>
                </c:pt>
              </c:numCache>
            </c:numRef>
          </c:val>
          <c:smooth val="0"/>
          <c:extLst>
            <c:ext xmlns:c16="http://schemas.microsoft.com/office/drawing/2014/chart" uri="{C3380CC4-5D6E-409C-BE32-E72D297353CC}">
              <c16:uniqueId val="{00000001-6ADD-4305-B64E-E0E5AC8D6BB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CAA-4CCB-954E-4595F83F429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1837.88</c:v>
                </c:pt>
                <c:pt idx="1">
                  <c:v>1748.51</c:v>
                </c:pt>
                <c:pt idx="2">
                  <c:v>1640.16</c:v>
                </c:pt>
                <c:pt idx="3">
                  <c:v>1521.05</c:v>
                </c:pt>
                <c:pt idx="4">
                  <c:v>1490.65</c:v>
                </c:pt>
              </c:numCache>
            </c:numRef>
          </c:val>
          <c:smooth val="0"/>
          <c:extLst>
            <c:ext xmlns:c16="http://schemas.microsoft.com/office/drawing/2014/chart" uri="{C3380CC4-5D6E-409C-BE32-E72D297353CC}">
              <c16:uniqueId val="{00000001-8CAA-4CCB-954E-4595F83F429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23.17</c:v>
                </c:pt>
                <c:pt idx="1">
                  <c:v>18.559999999999999</c:v>
                </c:pt>
                <c:pt idx="2">
                  <c:v>16.05</c:v>
                </c:pt>
                <c:pt idx="3">
                  <c:v>15.69</c:v>
                </c:pt>
                <c:pt idx="4">
                  <c:v>13.56</c:v>
                </c:pt>
              </c:numCache>
            </c:numRef>
          </c:val>
          <c:extLst>
            <c:ext xmlns:c16="http://schemas.microsoft.com/office/drawing/2014/chart" uri="{C3380CC4-5D6E-409C-BE32-E72D297353CC}">
              <c16:uniqueId val="{00000000-1C9F-4D54-B28A-9FDFEC03E0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35.03</c:v>
                </c:pt>
                <c:pt idx="1">
                  <c:v>34.99</c:v>
                </c:pt>
                <c:pt idx="2">
                  <c:v>38.270000000000003</c:v>
                </c:pt>
                <c:pt idx="3">
                  <c:v>37.520000000000003</c:v>
                </c:pt>
                <c:pt idx="4">
                  <c:v>34.96</c:v>
                </c:pt>
              </c:numCache>
            </c:numRef>
          </c:val>
          <c:smooth val="0"/>
          <c:extLst>
            <c:ext xmlns:c16="http://schemas.microsoft.com/office/drawing/2014/chart" uri="{C3380CC4-5D6E-409C-BE32-E72D297353CC}">
              <c16:uniqueId val="{00000001-1C9F-4D54-B28A-9FDFEC03E0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733.5</c:v>
                </c:pt>
                <c:pt idx="1">
                  <c:v>930.4</c:v>
                </c:pt>
                <c:pt idx="2">
                  <c:v>1099.79</c:v>
                </c:pt>
                <c:pt idx="3">
                  <c:v>1111</c:v>
                </c:pt>
                <c:pt idx="4">
                  <c:v>1250.8699999999999</c:v>
                </c:pt>
              </c:numCache>
            </c:numRef>
          </c:val>
          <c:extLst>
            <c:ext xmlns:c16="http://schemas.microsoft.com/office/drawing/2014/chart" uri="{C3380CC4-5D6E-409C-BE32-E72D297353CC}">
              <c16:uniqueId val="{00000000-7034-472E-B1D9-AB24CD4A0BF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525.22</c:v>
                </c:pt>
                <c:pt idx="1">
                  <c:v>520.91999999999996</c:v>
                </c:pt>
                <c:pt idx="2">
                  <c:v>486.77</c:v>
                </c:pt>
                <c:pt idx="3">
                  <c:v>502.1</c:v>
                </c:pt>
                <c:pt idx="4">
                  <c:v>539.07000000000005</c:v>
                </c:pt>
              </c:numCache>
            </c:numRef>
          </c:val>
          <c:smooth val="0"/>
          <c:extLst>
            <c:ext xmlns:c16="http://schemas.microsoft.com/office/drawing/2014/chart" uri="{C3380CC4-5D6E-409C-BE32-E72D297353CC}">
              <c16:uniqueId val="{00000001-7034-472E-B1D9-AB24CD4A0BF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【787.78】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【1,496.36】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横手市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小規模集合排水処理</v>
      </c>
      <c r="Q8" s="65"/>
      <c r="R8" s="65"/>
      <c r="S8" s="65"/>
      <c r="T8" s="65"/>
      <c r="U8" s="65"/>
      <c r="V8" s="65"/>
      <c r="W8" s="65" t="str">
        <f>データ!L6</f>
        <v>I2</v>
      </c>
      <c r="X8" s="65"/>
      <c r="Y8" s="65"/>
      <c r="Z8" s="65"/>
      <c r="AA8" s="65"/>
      <c r="AB8" s="65"/>
      <c r="AC8" s="65"/>
      <c r="AD8" s="66" t="str">
        <f>データ!$M$6</f>
        <v>非設置</v>
      </c>
      <c r="AE8" s="66"/>
      <c r="AF8" s="66"/>
      <c r="AG8" s="66"/>
      <c r="AH8" s="66"/>
      <c r="AI8" s="66"/>
      <c r="AJ8" s="66"/>
      <c r="AK8" s="3"/>
      <c r="AL8" s="45">
        <f>データ!S6</f>
        <v>84294</v>
      </c>
      <c r="AM8" s="45"/>
      <c r="AN8" s="45"/>
      <c r="AO8" s="45"/>
      <c r="AP8" s="45"/>
      <c r="AQ8" s="45"/>
      <c r="AR8" s="45"/>
      <c r="AS8" s="45"/>
      <c r="AT8" s="46">
        <f>データ!T6</f>
        <v>692.8</v>
      </c>
      <c r="AU8" s="46"/>
      <c r="AV8" s="46"/>
      <c r="AW8" s="46"/>
      <c r="AX8" s="46"/>
      <c r="AY8" s="46"/>
      <c r="AZ8" s="46"/>
      <c r="BA8" s="46"/>
      <c r="BB8" s="46">
        <f>データ!U6</f>
        <v>121.67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80.19</v>
      </c>
      <c r="J10" s="46"/>
      <c r="K10" s="46"/>
      <c r="L10" s="46"/>
      <c r="M10" s="46"/>
      <c r="N10" s="46"/>
      <c r="O10" s="46"/>
      <c r="P10" s="46">
        <f>データ!P6</f>
        <v>0.01</v>
      </c>
      <c r="Q10" s="46"/>
      <c r="R10" s="46"/>
      <c r="S10" s="46"/>
      <c r="T10" s="46"/>
      <c r="U10" s="46"/>
      <c r="V10" s="46"/>
      <c r="W10" s="46">
        <f>データ!Q6</f>
        <v>85.5</v>
      </c>
      <c r="X10" s="46"/>
      <c r="Y10" s="46"/>
      <c r="Z10" s="46"/>
      <c r="AA10" s="46"/>
      <c r="AB10" s="46"/>
      <c r="AC10" s="46"/>
      <c r="AD10" s="45">
        <f>データ!R6</f>
        <v>3179</v>
      </c>
      <c r="AE10" s="45"/>
      <c r="AF10" s="45"/>
      <c r="AG10" s="45"/>
      <c r="AH10" s="45"/>
      <c r="AI10" s="45"/>
      <c r="AJ10" s="45"/>
      <c r="AK10" s="2"/>
      <c r="AL10" s="45">
        <f>データ!V6</f>
        <v>12</v>
      </c>
      <c r="AM10" s="45"/>
      <c r="AN10" s="45"/>
      <c r="AO10" s="45"/>
      <c r="AP10" s="45"/>
      <c r="AQ10" s="45"/>
      <c r="AR10" s="45"/>
      <c r="AS10" s="45"/>
      <c r="AT10" s="46">
        <f>データ!W6</f>
        <v>0.05</v>
      </c>
      <c r="AU10" s="46"/>
      <c r="AV10" s="46"/>
      <c r="AW10" s="46"/>
      <c r="AX10" s="46"/>
      <c r="AY10" s="46"/>
      <c r="AZ10" s="46"/>
      <c r="BA10" s="46"/>
      <c r="BB10" s="46">
        <f>データ!X6</f>
        <v>240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113</v>
      </c>
      <c r="BM16" s="81"/>
      <c r="BN16" s="81"/>
      <c r="BO16" s="81"/>
      <c r="BP16" s="81"/>
      <c r="BQ16" s="81"/>
      <c r="BR16" s="81"/>
      <c r="BS16" s="81"/>
      <c r="BT16" s="81"/>
      <c r="BU16" s="81"/>
      <c r="BV16" s="81"/>
      <c r="BW16" s="81"/>
      <c r="BX16" s="81"/>
      <c r="BY16" s="81"/>
      <c r="BZ16" s="8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114</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112</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【105.41】</v>
      </c>
      <c r="F85" s="12" t="str">
        <f>データ!AT6</f>
        <v>【787.78】</v>
      </c>
      <c r="G85" s="12" t="str">
        <f>データ!BE6</f>
        <v>【96.87】</v>
      </c>
      <c r="H85" s="12" t="str">
        <f>データ!BP6</f>
        <v>【1,496.36】</v>
      </c>
      <c r="I85" s="12" t="str">
        <f>データ!CA6</f>
        <v>【35.16】</v>
      </c>
      <c r="J85" s="12" t="str">
        <f>データ!CL6</f>
        <v>【534.98】</v>
      </c>
      <c r="K85" s="12" t="str">
        <f>データ!CW6</f>
        <v>【33.84】</v>
      </c>
      <c r="L85" s="12" t="str">
        <f>データ!DH6</f>
        <v>【89.98】</v>
      </c>
      <c r="M85" s="12" t="str">
        <f>データ!DS6</f>
        <v>【34.79】</v>
      </c>
      <c r="N85" s="12" t="str">
        <f>データ!ED6</f>
        <v>【0.00】</v>
      </c>
      <c r="O85" s="12" t="str">
        <f>データ!EO6</f>
        <v>【0.00】</v>
      </c>
    </row>
  </sheetData>
  <sheetProtection algorithmName="SHA-512" hashValue="Hvypuhv/dvM7wkoeSojtha4ZiF2o1I0ujwrEnOZYD80T2tmD3omczL5T7JMpOrczZrSd1/GKx6iOXqlHgmNB2A==" saltValue="d1zEoQMjy35RR1lkRAIA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52035</v>
      </c>
      <c r="D6" s="19">
        <f t="shared" si="3"/>
        <v>46</v>
      </c>
      <c r="E6" s="19">
        <f t="shared" si="3"/>
        <v>17</v>
      </c>
      <c r="F6" s="19">
        <f t="shared" si="3"/>
        <v>9</v>
      </c>
      <c r="G6" s="19">
        <f t="shared" si="3"/>
        <v>0</v>
      </c>
      <c r="H6" s="19" t="str">
        <f t="shared" si="3"/>
        <v>秋田県　横手市</v>
      </c>
      <c r="I6" s="19" t="str">
        <f t="shared" si="3"/>
        <v>法適用</v>
      </c>
      <c r="J6" s="19" t="str">
        <f t="shared" si="3"/>
        <v>下水道事業</v>
      </c>
      <c r="K6" s="19" t="str">
        <f t="shared" si="3"/>
        <v>小規模集合排水処理</v>
      </c>
      <c r="L6" s="19" t="str">
        <f t="shared" si="3"/>
        <v>I2</v>
      </c>
      <c r="M6" s="19" t="str">
        <f t="shared" si="3"/>
        <v>非設置</v>
      </c>
      <c r="N6" s="20" t="str">
        <f t="shared" si="3"/>
        <v>-</v>
      </c>
      <c r="O6" s="20">
        <f t="shared" si="3"/>
        <v>80.19</v>
      </c>
      <c r="P6" s="20">
        <f t="shared" si="3"/>
        <v>0.01</v>
      </c>
      <c r="Q6" s="20">
        <f t="shared" si="3"/>
        <v>85.5</v>
      </c>
      <c r="R6" s="20">
        <f t="shared" si="3"/>
        <v>3179</v>
      </c>
      <c r="S6" s="20">
        <f t="shared" si="3"/>
        <v>84294</v>
      </c>
      <c r="T6" s="20">
        <f t="shared" si="3"/>
        <v>692.8</v>
      </c>
      <c r="U6" s="20">
        <f t="shared" si="3"/>
        <v>121.67</v>
      </c>
      <c r="V6" s="20">
        <f t="shared" si="3"/>
        <v>12</v>
      </c>
      <c r="W6" s="20">
        <f t="shared" si="3"/>
        <v>0.05</v>
      </c>
      <c r="X6" s="20">
        <f t="shared" si="3"/>
        <v>240</v>
      </c>
      <c r="Y6" s="21">
        <f>IF(Y7="",NA(),Y7)</f>
        <v>103.19</v>
      </c>
      <c r="Z6" s="21">
        <f t="shared" ref="Z6:AH6" si="4">IF(Z7="",NA(),Z7)</f>
        <v>105.69</v>
      </c>
      <c r="AA6" s="21">
        <f t="shared" si="4"/>
        <v>104.19</v>
      </c>
      <c r="AB6" s="21">
        <f t="shared" si="4"/>
        <v>104.25</v>
      </c>
      <c r="AC6" s="21">
        <f t="shared" si="4"/>
        <v>100.04</v>
      </c>
      <c r="AD6" s="21">
        <f t="shared" si="4"/>
        <v>91.26</v>
      </c>
      <c r="AE6" s="21">
        <f t="shared" si="4"/>
        <v>99.2</v>
      </c>
      <c r="AF6" s="21">
        <f t="shared" si="4"/>
        <v>100.42</v>
      </c>
      <c r="AG6" s="21">
        <f t="shared" si="4"/>
        <v>98.03</v>
      </c>
      <c r="AH6" s="21">
        <f t="shared" si="4"/>
        <v>105.46</v>
      </c>
      <c r="AI6" s="20" t="str">
        <f>IF(AI7="","",IF(AI7="-","【-】","【"&amp;SUBSTITUTE(TEXT(AI7,"#,##0.00"),"-","△")&amp;"】"))</f>
        <v>【105.41】</v>
      </c>
      <c r="AJ6" s="20">
        <f>IF(AJ7="",NA(),AJ7)</f>
        <v>0</v>
      </c>
      <c r="AK6" s="20">
        <f t="shared" ref="AK6:AS6" si="5">IF(AK7="",NA(),AK7)</f>
        <v>0</v>
      </c>
      <c r="AL6" s="20">
        <f t="shared" si="5"/>
        <v>0</v>
      </c>
      <c r="AM6" s="20">
        <f t="shared" si="5"/>
        <v>0</v>
      </c>
      <c r="AN6" s="20">
        <f t="shared" si="5"/>
        <v>0</v>
      </c>
      <c r="AO6" s="21">
        <f t="shared" si="5"/>
        <v>1597.09</v>
      </c>
      <c r="AP6" s="21">
        <f t="shared" si="5"/>
        <v>1500.46</v>
      </c>
      <c r="AQ6" s="21">
        <f t="shared" si="5"/>
        <v>762.05</v>
      </c>
      <c r="AR6" s="21">
        <f t="shared" si="5"/>
        <v>755.68</v>
      </c>
      <c r="AS6" s="21">
        <f t="shared" si="5"/>
        <v>806.39</v>
      </c>
      <c r="AT6" s="20" t="str">
        <f>IF(AT7="","",IF(AT7="-","【-】","【"&amp;SUBSTITUTE(TEXT(AT7,"#,##0.00"),"-","△")&amp;"】"))</f>
        <v>【787.78】</v>
      </c>
      <c r="AU6" s="21">
        <f>IF(AU7="",NA(),AU7)</f>
        <v>388.02</v>
      </c>
      <c r="AV6" s="21">
        <f t="shared" ref="AV6:BD6" si="6">IF(AV7="",NA(),AV7)</f>
        <v>339.01</v>
      </c>
      <c r="AW6" s="21">
        <f t="shared" si="6"/>
        <v>271.49</v>
      </c>
      <c r="AX6" s="21">
        <f t="shared" si="6"/>
        <v>206.38</v>
      </c>
      <c r="AY6" s="21">
        <f t="shared" si="6"/>
        <v>139.28</v>
      </c>
      <c r="AZ6" s="21">
        <f t="shared" si="6"/>
        <v>88.56</v>
      </c>
      <c r="BA6" s="21">
        <f t="shared" si="6"/>
        <v>81.260000000000005</v>
      </c>
      <c r="BB6" s="21">
        <f t="shared" si="6"/>
        <v>92.61</v>
      </c>
      <c r="BC6" s="21">
        <f t="shared" si="6"/>
        <v>91.41</v>
      </c>
      <c r="BD6" s="21">
        <f t="shared" si="6"/>
        <v>96.26</v>
      </c>
      <c r="BE6" s="20" t="str">
        <f>IF(BE7="","",IF(BE7="-","【-】","【"&amp;SUBSTITUTE(TEXT(BE7,"#,##0.00"),"-","△")&amp;"】"))</f>
        <v>【96.87】</v>
      </c>
      <c r="BF6" s="20">
        <f>IF(BF7="",NA(),BF7)</f>
        <v>0</v>
      </c>
      <c r="BG6" s="20">
        <f t="shared" ref="BG6:BO6" si="7">IF(BG7="",NA(),BG7)</f>
        <v>0</v>
      </c>
      <c r="BH6" s="20">
        <f t="shared" si="7"/>
        <v>0</v>
      </c>
      <c r="BI6" s="20">
        <f t="shared" si="7"/>
        <v>0</v>
      </c>
      <c r="BJ6" s="20">
        <f t="shared" si="7"/>
        <v>0</v>
      </c>
      <c r="BK6" s="21">
        <f t="shared" si="7"/>
        <v>1837.88</v>
      </c>
      <c r="BL6" s="21">
        <f t="shared" si="7"/>
        <v>1748.51</v>
      </c>
      <c r="BM6" s="21">
        <f t="shared" si="7"/>
        <v>1640.16</v>
      </c>
      <c r="BN6" s="21">
        <f t="shared" si="7"/>
        <v>1521.05</v>
      </c>
      <c r="BO6" s="21">
        <f t="shared" si="7"/>
        <v>1490.65</v>
      </c>
      <c r="BP6" s="20" t="str">
        <f>IF(BP7="","",IF(BP7="-","【-】","【"&amp;SUBSTITUTE(TEXT(BP7,"#,##0.00"),"-","△")&amp;"】"))</f>
        <v>【1,496.36】</v>
      </c>
      <c r="BQ6" s="21">
        <f>IF(BQ7="",NA(),BQ7)</f>
        <v>23.17</v>
      </c>
      <c r="BR6" s="21">
        <f t="shared" ref="BR6:BZ6" si="8">IF(BR7="",NA(),BR7)</f>
        <v>18.559999999999999</v>
      </c>
      <c r="BS6" s="21">
        <f t="shared" si="8"/>
        <v>16.05</v>
      </c>
      <c r="BT6" s="21">
        <f t="shared" si="8"/>
        <v>15.69</v>
      </c>
      <c r="BU6" s="21">
        <f t="shared" si="8"/>
        <v>13.56</v>
      </c>
      <c r="BV6" s="21">
        <f t="shared" si="8"/>
        <v>35.03</v>
      </c>
      <c r="BW6" s="21">
        <f t="shared" si="8"/>
        <v>34.99</v>
      </c>
      <c r="BX6" s="21">
        <f t="shared" si="8"/>
        <v>38.270000000000003</v>
      </c>
      <c r="BY6" s="21">
        <f t="shared" si="8"/>
        <v>37.520000000000003</v>
      </c>
      <c r="BZ6" s="21">
        <f t="shared" si="8"/>
        <v>34.96</v>
      </c>
      <c r="CA6" s="20" t="str">
        <f>IF(CA7="","",IF(CA7="-","【-】","【"&amp;SUBSTITUTE(TEXT(CA7,"#,##0.00"),"-","△")&amp;"】"))</f>
        <v>【35.16】</v>
      </c>
      <c r="CB6" s="21">
        <f>IF(CB7="",NA(),CB7)</f>
        <v>733.5</v>
      </c>
      <c r="CC6" s="21">
        <f t="shared" ref="CC6:CK6" si="9">IF(CC7="",NA(),CC7)</f>
        <v>930.4</v>
      </c>
      <c r="CD6" s="21">
        <f t="shared" si="9"/>
        <v>1099.79</v>
      </c>
      <c r="CE6" s="21">
        <f t="shared" si="9"/>
        <v>1111</v>
      </c>
      <c r="CF6" s="21">
        <f t="shared" si="9"/>
        <v>1250.8699999999999</v>
      </c>
      <c r="CG6" s="21">
        <f t="shared" si="9"/>
        <v>525.22</v>
      </c>
      <c r="CH6" s="21">
        <f t="shared" si="9"/>
        <v>520.91999999999996</v>
      </c>
      <c r="CI6" s="21">
        <f t="shared" si="9"/>
        <v>486.77</v>
      </c>
      <c r="CJ6" s="21">
        <f t="shared" si="9"/>
        <v>502.1</v>
      </c>
      <c r="CK6" s="21">
        <f t="shared" si="9"/>
        <v>539.07000000000005</v>
      </c>
      <c r="CL6" s="20" t="str">
        <f>IF(CL7="","",IF(CL7="-","【-】","【"&amp;SUBSTITUTE(TEXT(CL7,"#,##0.00"),"-","△")&amp;"】"))</f>
        <v>【534.98】</v>
      </c>
      <c r="CM6" s="21">
        <f>IF(CM7="",NA(),CM7)</f>
        <v>60</v>
      </c>
      <c r="CN6" s="21">
        <f t="shared" ref="CN6:CV6" si="10">IF(CN7="",NA(),CN7)</f>
        <v>60</v>
      </c>
      <c r="CO6" s="21">
        <f t="shared" si="10"/>
        <v>60</v>
      </c>
      <c r="CP6" s="21">
        <f t="shared" si="10"/>
        <v>60</v>
      </c>
      <c r="CQ6" s="21">
        <f t="shared" si="10"/>
        <v>60</v>
      </c>
      <c r="CR6" s="21">
        <f t="shared" si="10"/>
        <v>35.340000000000003</v>
      </c>
      <c r="CS6" s="21">
        <f t="shared" si="10"/>
        <v>34.68</v>
      </c>
      <c r="CT6" s="21">
        <f t="shared" si="10"/>
        <v>34.700000000000003</v>
      </c>
      <c r="CU6" s="21">
        <f t="shared" si="10"/>
        <v>46.83</v>
      </c>
      <c r="CV6" s="21">
        <f t="shared" si="10"/>
        <v>33.74</v>
      </c>
      <c r="CW6" s="20" t="str">
        <f>IF(CW7="","",IF(CW7="-","【-】","【"&amp;SUBSTITUTE(TEXT(CW7,"#,##0.00"),"-","△")&amp;"】"))</f>
        <v>【33.84】</v>
      </c>
      <c r="CX6" s="21">
        <f>IF(CX7="",NA(),CX7)</f>
        <v>100</v>
      </c>
      <c r="CY6" s="21">
        <f t="shared" ref="CY6:DG6" si="11">IF(CY7="",NA(),CY7)</f>
        <v>100</v>
      </c>
      <c r="CZ6" s="21">
        <f t="shared" si="11"/>
        <v>100</v>
      </c>
      <c r="DA6" s="21">
        <f t="shared" si="11"/>
        <v>100</v>
      </c>
      <c r="DB6" s="21">
        <f t="shared" si="11"/>
        <v>100</v>
      </c>
      <c r="DC6" s="21">
        <f t="shared" si="11"/>
        <v>91.52</v>
      </c>
      <c r="DD6" s="21">
        <f t="shared" si="11"/>
        <v>90.33</v>
      </c>
      <c r="DE6" s="21">
        <f t="shared" si="11"/>
        <v>90.04</v>
      </c>
      <c r="DF6" s="21">
        <f t="shared" si="11"/>
        <v>90.58</v>
      </c>
      <c r="DG6" s="21">
        <f t="shared" si="11"/>
        <v>90.11</v>
      </c>
      <c r="DH6" s="20" t="str">
        <f>IF(DH7="","",IF(DH7="-","【-】","【"&amp;SUBSTITUTE(TEXT(DH7,"#,##0.00"),"-","△")&amp;"】"))</f>
        <v>【89.98】</v>
      </c>
      <c r="DI6" s="21">
        <f>IF(DI7="",NA(),DI7)</f>
        <v>2.93</v>
      </c>
      <c r="DJ6" s="21">
        <f t="shared" ref="DJ6:DR6" si="12">IF(DJ7="",NA(),DJ7)</f>
        <v>5.87</v>
      </c>
      <c r="DK6" s="21">
        <f t="shared" si="12"/>
        <v>8.8000000000000007</v>
      </c>
      <c r="DL6" s="21">
        <f t="shared" si="12"/>
        <v>11.95</v>
      </c>
      <c r="DM6" s="21">
        <f t="shared" si="12"/>
        <v>15.09</v>
      </c>
      <c r="DN6" s="21">
        <f t="shared" si="12"/>
        <v>30.28</v>
      </c>
      <c r="DO6" s="21">
        <f t="shared" si="12"/>
        <v>31</v>
      </c>
      <c r="DP6" s="21">
        <f t="shared" si="12"/>
        <v>29.28</v>
      </c>
      <c r="DQ6" s="21">
        <f t="shared" si="12"/>
        <v>32.380000000000003</v>
      </c>
      <c r="DR6" s="21">
        <f t="shared" si="12"/>
        <v>35.24</v>
      </c>
      <c r="DS6" s="20" t="str">
        <f>IF(DS7="","",IF(DS7="-","【-】","【"&amp;SUBSTITUTE(TEXT(DS7,"#,##0.00"),"-","△")&amp;"】"))</f>
        <v>【34.79】</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0">
        <f t="shared" si="14"/>
        <v>0</v>
      </c>
      <c r="EL6" s="20">
        <f t="shared" si="14"/>
        <v>0</v>
      </c>
      <c r="EM6" s="20">
        <f t="shared" si="14"/>
        <v>0</v>
      </c>
      <c r="EN6" s="20">
        <f t="shared" si="14"/>
        <v>0</v>
      </c>
      <c r="EO6" s="20" t="str">
        <f>IF(EO7="","",IF(EO7="-","【-】","【"&amp;SUBSTITUTE(TEXT(EO7,"#,##0.00"),"-","△")&amp;"】"))</f>
        <v>【0.00】</v>
      </c>
    </row>
    <row r="7" spans="1:148" s="22" customFormat="1" x14ac:dyDescent="0.15">
      <c r="A7" s="14"/>
      <c r="B7" s="23">
        <v>2022</v>
      </c>
      <c r="C7" s="23">
        <v>52035</v>
      </c>
      <c r="D7" s="23">
        <v>46</v>
      </c>
      <c r="E7" s="23">
        <v>17</v>
      </c>
      <c r="F7" s="23">
        <v>9</v>
      </c>
      <c r="G7" s="23">
        <v>0</v>
      </c>
      <c r="H7" s="23" t="s">
        <v>95</v>
      </c>
      <c r="I7" s="23" t="s">
        <v>96</v>
      </c>
      <c r="J7" s="23" t="s">
        <v>97</v>
      </c>
      <c r="K7" s="23" t="s">
        <v>98</v>
      </c>
      <c r="L7" s="23" t="s">
        <v>99</v>
      </c>
      <c r="M7" s="23" t="s">
        <v>100</v>
      </c>
      <c r="N7" s="24" t="s">
        <v>101</v>
      </c>
      <c r="O7" s="24">
        <v>80.19</v>
      </c>
      <c r="P7" s="24">
        <v>0.01</v>
      </c>
      <c r="Q7" s="24">
        <v>85.5</v>
      </c>
      <c r="R7" s="24">
        <v>3179</v>
      </c>
      <c r="S7" s="24">
        <v>84294</v>
      </c>
      <c r="T7" s="24">
        <v>692.8</v>
      </c>
      <c r="U7" s="24">
        <v>121.67</v>
      </c>
      <c r="V7" s="24">
        <v>12</v>
      </c>
      <c r="W7" s="24">
        <v>0.05</v>
      </c>
      <c r="X7" s="24">
        <v>240</v>
      </c>
      <c r="Y7" s="24">
        <v>103.19</v>
      </c>
      <c r="Z7" s="24">
        <v>105.69</v>
      </c>
      <c r="AA7" s="24">
        <v>104.19</v>
      </c>
      <c r="AB7" s="24">
        <v>104.25</v>
      </c>
      <c r="AC7" s="24">
        <v>100.04</v>
      </c>
      <c r="AD7" s="24">
        <v>91.26</v>
      </c>
      <c r="AE7" s="24">
        <v>99.2</v>
      </c>
      <c r="AF7" s="24">
        <v>100.42</v>
      </c>
      <c r="AG7" s="24">
        <v>98.03</v>
      </c>
      <c r="AH7" s="24">
        <v>105.46</v>
      </c>
      <c r="AI7" s="24">
        <v>105.41</v>
      </c>
      <c r="AJ7" s="24">
        <v>0</v>
      </c>
      <c r="AK7" s="24">
        <v>0</v>
      </c>
      <c r="AL7" s="24">
        <v>0</v>
      </c>
      <c r="AM7" s="24">
        <v>0</v>
      </c>
      <c r="AN7" s="24">
        <v>0</v>
      </c>
      <c r="AO7" s="24">
        <v>1597.09</v>
      </c>
      <c r="AP7" s="24">
        <v>1500.46</v>
      </c>
      <c r="AQ7" s="24">
        <v>762.05</v>
      </c>
      <c r="AR7" s="24">
        <v>755.68</v>
      </c>
      <c r="AS7" s="24">
        <v>806.39</v>
      </c>
      <c r="AT7" s="24">
        <v>787.78</v>
      </c>
      <c r="AU7" s="24">
        <v>388.02</v>
      </c>
      <c r="AV7" s="24">
        <v>339.01</v>
      </c>
      <c r="AW7" s="24">
        <v>271.49</v>
      </c>
      <c r="AX7" s="24">
        <v>206.38</v>
      </c>
      <c r="AY7" s="24">
        <v>139.28</v>
      </c>
      <c r="AZ7" s="24">
        <v>88.56</v>
      </c>
      <c r="BA7" s="24">
        <v>81.260000000000005</v>
      </c>
      <c r="BB7" s="24">
        <v>92.61</v>
      </c>
      <c r="BC7" s="24">
        <v>91.41</v>
      </c>
      <c r="BD7" s="24">
        <v>96.26</v>
      </c>
      <c r="BE7" s="24">
        <v>96.87</v>
      </c>
      <c r="BF7" s="24">
        <v>0</v>
      </c>
      <c r="BG7" s="24">
        <v>0</v>
      </c>
      <c r="BH7" s="24">
        <v>0</v>
      </c>
      <c r="BI7" s="24">
        <v>0</v>
      </c>
      <c r="BJ7" s="24">
        <v>0</v>
      </c>
      <c r="BK7" s="24">
        <v>1837.88</v>
      </c>
      <c r="BL7" s="24">
        <v>1748.51</v>
      </c>
      <c r="BM7" s="24">
        <v>1640.16</v>
      </c>
      <c r="BN7" s="24">
        <v>1521.05</v>
      </c>
      <c r="BO7" s="24">
        <v>1490.65</v>
      </c>
      <c r="BP7" s="24">
        <v>1496.36</v>
      </c>
      <c r="BQ7" s="24">
        <v>23.17</v>
      </c>
      <c r="BR7" s="24">
        <v>18.559999999999999</v>
      </c>
      <c r="BS7" s="24">
        <v>16.05</v>
      </c>
      <c r="BT7" s="24">
        <v>15.69</v>
      </c>
      <c r="BU7" s="24">
        <v>13.56</v>
      </c>
      <c r="BV7" s="24">
        <v>35.03</v>
      </c>
      <c r="BW7" s="24">
        <v>34.99</v>
      </c>
      <c r="BX7" s="24">
        <v>38.270000000000003</v>
      </c>
      <c r="BY7" s="24">
        <v>37.520000000000003</v>
      </c>
      <c r="BZ7" s="24">
        <v>34.96</v>
      </c>
      <c r="CA7" s="24">
        <v>35.159999999999997</v>
      </c>
      <c r="CB7" s="24">
        <v>733.5</v>
      </c>
      <c r="CC7" s="24">
        <v>930.4</v>
      </c>
      <c r="CD7" s="24">
        <v>1099.79</v>
      </c>
      <c r="CE7" s="24">
        <v>1111</v>
      </c>
      <c r="CF7" s="24">
        <v>1250.8699999999999</v>
      </c>
      <c r="CG7" s="24">
        <v>525.22</v>
      </c>
      <c r="CH7" s="24">
        <v>520.91999999999996</v>
      </c>
      <c r="CI7" s="24">
        <v>486.77</v>
      </c>
      <c r="CJ7" s="24">
        <v>502.1</v>
      </c>
      <c r="CK7" s="24">
        <v>539.07000000000005</v>
      </c>
      <c r="CL7" s="24">
        <v>534.98</v>
      </c>
      <c r="CM7" s="24">
        <v>60</v>
      </c>
      <c r="CN7" s="24">
        <v>60</v>
      </c>
      <c r="CO7" s="24">
        <v>60</v>
      </c>
      <c r="CP7" s="24">
        <v>60</v>
      </c>
      <c r="CQ7" s="24">
        <v>60</v>
      </c>
      <c r="CR7" s="24">
        <v>35.340000000000003</v>
      </c>
      <c r="CS7" s="24">
        <v>34.68</v>
      </c>
      <c r="CT7" s="24">
        <v>34.700000000000003</v>
      </c>
      <c r="CU7" s="24">
        <v>46.83</v>
      </c>
      <c r="CV7" s="24">
        <v>33.74</v>
      </c>
      <c r="CW7" s="24">
        <v>33.840000000000003</v>
      </c>
      <c r="CX7" s="24">
        <v>100</v>
      </c>
      <c r="CY7" s="24">
        <v>100</v>
      </c>
      <c r="CZ7" s="24">
        <v>100</v>
      </c>
      <c r="DA7" s="24">
        <v>100</v>
      </c>
      <c r="DB7" s="24">
        <v>100</v>
      </c>
      <c r="DC7" s="24">
        <v>91.52</v>
      </c>
      <c r="DD7" s="24">
        <v>90.33</v>
      </c>
      <c r="DE7" s="24">
        <v>90.04</v>
      </c>
      <c r="DF7" s="24">
        <v>90.58</v>
      </c>
      <c r="DG7" s="24">
        <v>90.11</v>
      </c>
      <c r="DH7" s="24">
        <v>89.98</v>
      </c>
      <c r="DI7" s="24">
        <v>2.93</v>
      </c>
      <c r="DJ7" s="24">
        <v>5.87</v>
      </c>
      <c r="DK7" s="24">
        <v>8.8000000000000007</v>
      </c>
      <c r="DL7" s="24">
        <v>11.95</v>
      </c>
      <c r="DM7" s="24">
        <v>15.09</v>
      </c>
      <c r="DN7" s="24">
        <v>30.28</v>
      </c>
      <c r="DO7" s="24">
        <v>31</v>
      </c>
      <c r="DP7" s="24">
        <v>29.28</v>
      </c>
      <c r="DQ7" s="24">
        <v>32.380000000000003</v>
      </c>
      <c r="DR7" s="24">
        <v>35.24</v>
      </c>
      <c r="DS7" s="24">
        <v>34.79</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v>
      </c>
      <c r="EL7" s="24">
        <v>0</v>
      </c>
      <c r="EM7" s="24">
        <v>0</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威史</cp:lastModifiedBy>
  <dcterms:created xsi:type="dcterms:W3CDTF">2023-12-12T01:06:16Z</dcterms:created>
  <dcterms:modified xsi:type="dcterms:W3CDTF">2024-01-24T00:44:45Z</dcterms:modified>
  <cp:category/>
</cp:coreProperties>
</file>