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　各照会モノ　★★★\【R05】\【R05.01.24〆】公営企業に係る経営比較分析表（令和4年度決算）の分析等について\4. 提出\"/>
    </mc:Choice>
  </mc:AlternateContent>
  <xr:revisionPtr revIDLastSave="0" documentId="13_ncr:1_{52BBC38F-463A-496A-A452-FB395D83214D}" xr6:coauthVersionLast="47" xr6:coauthVersionMax="47" xr10:uidLastSave="{00000000-0000-0000-0000-000000000000}"/>
  <workbookProtection workbookAlgorithmName="SHA-512" workbookHashValue="TCMLJLsI/lXpgXeXIHvozNpYDz9UIU8Sc9vfsVZ3/thJkuzf300GpO0nkIzOdHz/UsluWJYvvvLJYjy+Mz1nWA==" workbookSaltValue="wJPx9zJupQiQqft3m/peb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BB10" i="4"/>
  <c r="AT10" i="4"/>
  <c r="AD10" i="4"/>
  <c r="W10" i="4"/>
  <c r="P10" i="4"/>
  <c r="BB8" i="4"/>
  <c r="AD8" i="4"/>
  <c r="B8" i="4"/>
  <c r="B6" i="4"/>
</calcChain>
</file>

<file path=xl/sharedStrings.xml><?xml version="1.0" encoding="utf-8"?>
<sst xmlns="http://schemas.openxmlformats.org/spreadsheetml/2006/main" count="231" uniqueCount="119">
  <si>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</si>
  <si>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</si>
  <si>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</si>
  <si>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</si>
  <si>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</si>
  <si>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</si>
  <si>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</si>
  <si>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</si>
  <si>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</si>
  <si>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</si>
  <si>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</si>
  <si>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</si>
  <si>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</si>
  <si>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</si>
  <si>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</si>
  <si>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</si>
  <si>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</si>
  <si>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</si>
  <si>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</si>
  <si>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</si>
  <si>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</si>
  <si>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</si>
  <si>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</si>
  <si>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</si>
  <si>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</si>
  <si>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</si>
  <si>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</si>
  <si>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</si>
  <si>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</si>
  <si>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</si>
  <si>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</si>
  <si>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</si>
  <si>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</si>
  <si>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</si>
  <si>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</si>
  <si>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</si>
  <si>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</si>
  <si>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</si>
  <si>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</si>
  <si>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</si>
  <si>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</si>
  <si>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</si>
  <si>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</si>
  <si>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</si>
  <si>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</si>
  <si>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</si>
  <si>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</si>
  <si>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</si>
  <si>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</si>
  <si>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</si>
  <si>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</si>
  <si>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</si>
  <si>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</si>
  <si>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</si>
  <si>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</si>
  <si>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</si>
  <si>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</si>
  <si>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</si>
  <si>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</si>
  <si>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</si>
  <si>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</si>
  <si>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</si>
  <si>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</si>
  <si>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</si>
  <si>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</si>
  <si>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</si>
  <si>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</si>
  <si>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</si>
  <si>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</si>
  <si>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</si>
  <si>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</si>
  <si>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</si>
  <si>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</si>
  <si>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</si>
  <si>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</si>
  <si>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</si>
  <si>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</si>
  <si>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</si>
  <si>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</si>
  <si>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</si>
  <si>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</si>
  <si>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</si>
  <si>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</si>
  <si>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</si>
  <si>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</si>
  <si>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</si>
  <si>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</si>
  <si>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</si>
  <si>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</si>
  <si>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</si>
  <si>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</si>
  <si>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</si>
  <si>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</si>
  <si>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</si>
  <si>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</si>
  <si>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</si>
  <si>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</si>
  <si>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</si>
  <si>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</si>
  <si>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</si>
  <si>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</si>
  <si>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</si>
  <si>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</si>
  <si>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</si>
  <si>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</si>
  <si>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</si>
  <si>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</si>
  <si>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</si>
  <si>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</si>
  <si>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</si>
  <si>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</si>
  <si>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</si>
  <si>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</si>
  <si>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</si>
  <si>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</si>
  <si>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</si>
  <si>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林業集落排水事業は平成30年度から法適用となった。
　当該事業地区は山間部にある小さな集落で、冬期間は特に雪が多くなる場所にある小規模施設である。水洗化率は100％であるが、処理区域内人口は約50人と少ない。今後、人口が増加する可能性も低いため、使用料の増収は期待できない状況である。施設の老朽化とともにその対策や新たな整備手法を検討する必要がある。</t>
    <rPh sb="1" eb="3">
      <t>リンギョウ</t>
    </rPh>
    <rPh sb="3" eb="5">
      <t>シュウラク</t>
    </rPh>
    <rPh sb="5" eb="7">
      <t>ハイスイ</t>
    </rPh>
    <rPh sb="7" eb="9">
      <t>ジギョウ</t>
    </rPh>
    <rPh sb="10" eb="12">
      <t>ヘイセイ</t>
    </rPh>
    <rPh sb="14" eb="16">
      <t>ネンド</t>
    </rPh>
    <rPh sb="18" eb="19">
      <t>ホウ</t>
    </rPh>
    <rPh sb="19" eb="20">
      <t>テキ</t>
    </rPh>
    <rPh sb="20" eb="21">
      <t>ヨウ</t>
    </rPh>
    <rPh sb="105" eb="107">
      <t>コンゴ</t>
    </rPh>
    <rPh sb="108" eb="110">
      <t>ジンコウ</t>
    </rPh>
    <rPh sb="111" eb="113">
      <t>ゾウカ</t>
    </rPh>
    <rPh sb="115" eb="118">
      <t>カノウセイ</t>
    </rPh>
    <rPh sb="119" eb="120">
      <t>ヒク</t>
    </rPh>
    <rPh sb="128" eb="130">
      <t>ゾウシュウ</t>
    </rPh>
    <phoneticPr fontId="4"/>
  </si>
  <si>
    <t>①②経常収支比率は100.02％であったが、使用料収入は元々少額なうえ既に水洗化率は100％になっていることから今後の増加は見込めず、一般会計からの基準外繰出金で補っている状況である。
③流動比率が338.00％と高いのは、企業債現在高が少ない（流動負債が少ない）ためである。
④企業債残高は減少し令和10年度で償還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⑤⑥経費回収率、汚水処理原価は、いずれも類似団体との比較では劣る状況である。今後も収入確保や経費削減のための対策を検討し、継続して実施していく必要がある。
⑦施設利用率は68.75％と類似団体と比較して高くなっている。
⑧整備が既に完了し、水洗化率は100％となっている。</t>
    <rPh sb="56" eb="58">
      <t>コンゴ</t>
    </rPh>
    <rPh sb="59" eb="61">
      <t>ゾウカ</t>
    </rPh>
    <rPh sb="62" eb="64">
      <t>ミコ</t>
    </rPh>
    <rPh sb="67" eb="69">
      <t>イッパン</t>
    </rPh>
    <rPh sb="69" eb="71">
      <t>カイケイ</t>
    </rPh>
    <rPh sb="74" eb="76">
      <t>キジュン</t>
    </rPh>
    <rPh sb="76" eb="77">
      <t>ガイ</t>
    </rPh>
    <rPh sb="77" eb="78">
      <t>ク</t>
    </rPh>
    <rPh sb="78" eb="79">
      <t>ダ</t>
    </rPh>
    <rPh sb="79" eb="80">
      <t>キン</t>
    </rPh>
    <rPh sb="81" eb="82">
      <t>オギナ</t>
    </rPh>
    <rPh sb="86" eb="88">
      <t>ジョウキョウ</t>
    </rPh>
    <rPh sb="107" eb="108">
      <t>タカ</t>
    </rPh>
    <rPh sb="112" eb="114">
      <t>キギョウ</t>
    </rPh>
    <rPh sb="114" eb="115">
      <t>サイ</t>
    </rPh>
    <rPh sb="115" eb="117">
      <t>ゲンザイ</t>
    </rPh>
    <rPh sb="117" eb="118">
      <t>ダカ</t>
    </rPh>
    <rPh sb="119" eb="120">
      <t>スク</t>
    </rPh>
    <rPh sb="123" eb="125">
      <t>リュウドウ</t>
    </rPh>
    <rPh sb="125" eb="127">
      <t>フサイ</t>
    </rPh>
    <rPh sb="128" eb="129">
      <t>スク</t>
    </rPh>
    <rPh sb="146" eb="148">
      <t>ゲンショウ</t>
    </rPh>
    <rPh sb="149" eb="151">
      <t>レイワ</t>
    </rPh>
    <rPh sb="153" eb="155">
      <t>ネンド</t>
    </rPh>
    <rPh sb="156" eb="158">
      <t>ショウカン</t>
    </rPh>
    <rPh sb="158" eb="160">
      <t>シュウリョウ</t>
    </rPh>
    <rPh sb="163" eb="165">
      <t>ミコ</t>
    </rPh>
    <rPh sb="316" eb="317">
      <t>オト</t>
    </rPh>
    <rPh sb="347" eb="349">
      <t>ケイゾク</t>
    </rPh>
    <rPh sb="367" eb="369">
      <t>リヨウ</t>
    </rPh>
    <rPh sb="378" eb="380">
      <t>ルイジ</t>
    </rPh>
    <rPh sb="380" eb="382">
      <t>ダンタイ</t>
    </rPh>
    <rPh sb="383" eb="385">
      <t>ヒカク</t>
    </rPh>
    <rPh sb="387" eb="388">
      <t>タカ</t>
    </rPh>
    <phoneticPr fontId="4"/>
  </si>
  <si>
    <t>①地方公営企業法の全部を適用（平成30年度適用）してから間もないこともあり、有形固定資産減価償却率は16.21％と低い値であるが、老朽化への対策あるいは新たな整備手法の検討をしなければならない時期に来ている。</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57" eb="58">
      <t>ヒク</t>
    </rPh>
    <rPh sb="59" eb="60">
      <t>アタイ</t>
    </rPh>
    <rPh sb="65" eb="68">
      <t>ロウキュウカ</t>
    </rPh>
    <rPh sb="70" eb="72">
      <t>タイサク</t>
    </rPh>
    <rPh sb="76" eb="77">
      <t>アラ</t>
    </rPh>
    <rPh sb="79" eb="81">
      <t>セイビ</t>
    </rPh>
    <rPh sb="81" eb="83">
      <t>シュホウ</t>
    </rPh>
    <rPh sb="84" eb="86">
      <t>ケントウ</t>
    </rPh>
    <rPh sb="96" eb="98">
      <t>ジキ</t>
    </rPh>
    <rPh sb="99" eb="100">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</si>
</sst>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4-4FCE-AD5C-4933B68055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04-4FCE-AD5C-4933B68055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34.380000000000003</c:v>
                </c:pt>
                <c:pt idx="1">
                  <c:v>28.13</c:v>
                </c:pt>
                <c:pt idx="2">
                  <c:v>56.25</c:v>
                </c:pt>
                <c:pt idx="3">
                  <c:v>53.13</c:v>
                </c:pt>
                <c:pt idx="4">
                  <c:v>68.75</c:v>
                </c:pt>
              </c:numCache>
            </c:numRef>
          </c:val>
          <c:extLst>
            <c:ext xmlns:c16="http://schemas.microsoft.com/office/drawing/2014/chart" uri="{C3380CC4-5D6E-409C-BE32-E72D297353CC}">
              <c16:uniqueId val="{00000000-CAAC-41E8-85BD-72471FFD34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48.01</c:v>
                </c:pt>
                <c:pt idx="1">
                  <c:v>40.28</c:v>
                </c:pt>
                <c:pt idx="2">
                  <c:v>42.48</c:v>
                </c:pt>
                <c:pt idx="3">
                  <c:v>39.770000000000003</c:v>
                </c:pt>
                <c:pt idx="4">
                  <c:v>38.96</c:v>
                </c:pt>
              </c:numCache>
            </c:numRef>
          </c:val>
          <c:smooth val="0"/>
          <c:extLst>
            <c:ext xmlns:c16="http://schemas.microsoft.com/office/drawing/2014/chart" uri="{C3380CC4-5D6E-409C-BE32-E72D297353CC}">
              <c16:uniqueId val="{00000001-CAAC-41E8-85BD-72471FFD34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97.96</c:v>
                </c:pt>
                <c:pt idx="1">
                  <c:v>97.96</c:v>
                </c:pt>
                <c:pt idx="2">
                  <c:v>97.92</c:v>
                </c:pt>
                <c:pt idx="3">
                  <c:v>100</c:v>
                </c:pt>
                <c:pt idx="4">
                  <c:v>100</c:v>
                </c:pt>
              </c:numCache>
            </c:numRef>
          </c:val>
          <c:extLst>
            <c:ext xmlns:c16="http://schemas.microsoft.com/office/drawing/2014/chart" uri="{C3380CC4-5D6E-409C-BE32-E72D297353CC}">
              <c16:uniqueId val="{00000000-9DD2-43C4-9BCC-4ECBA65A6D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91.18</c:v>
                </c:pt>
                <c:pt idx="1">
                  <c:v>90.78</c:v>
                </c:pt>
                <c:pt idx="2">
                  <c:v>90.73</c:v>
                </c:pt>
                <c:pt idx="3">
                  <c:v>91.64</c:v>
                </c:pt>
                <c:pt idx="4">
                  <c:v>91.6</c:v>
                </c:pt>
              </c:numCache>
            </c:numRef>
          </c:val>
          <c:smooth val="0"/>
          <c:extLst>
            <c:ext xmlns:c16="http://schemas.microsoft.com/office/drawing/2014/chart" uri="{C3380CC4-5D6E-409C-BE32-E72D297353CC}">
              <c16:uniqueId val="{00000001-9DD2-43C4-9BCC-4ECBA65A6D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113.78</c:v>
                </c:pt>
                <c:pt idx="1">
                  <c:v>111.3</c:v>
                </c:pt>
                <c:pt idx="2">
                  <c:v>118.79</c:v>
                </c:pt>
                <c:pt idx="3">
                  <c:v>101.83</c:v>
                </c:pt>
                <c:pt idx="4">
                  <c:v>100.02</c:v>
                </c:pt>
              </c:numCache>
            </c:numRef>
          </c:val>
          <c:extLst>
            <c:ext xmlns:c16="http://schemas.microsoft.com/office/drawing/2014/chart" uri="{C3380CC4-5D6E-409C-BE32-E72D297353CC}">
              <c16:uniqueId val="{00000000-457E-43FA-B271-7E9F2FC445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92.29</c:v>
                </c:pt>
                <c:pt idx="1">
                  <c:v>98.94</c:v>
                </c:pt>
                <c:pt idx="2">
                  <c:v>101.09</c:v>
                </c:pt>
                <c:pt idx="3">
                  <c:v>94.43</c:v>
                </c:pt>
                <c:pt idx="4">
                  <c:v>101.18</c:v>
                </c:pt>
              </c:numCache>
            </c:numRef>
          </c:val>
          <c:smooth val="0"/>
          <c:extLst>
            <c:ext xmlns:c16="http://schemas.microsoft.com/office/drawing/2014/chart" uri="{C3380CC4-5D6E-409C-BE32-E72D297353CC}">
              <c16:uniqueId val="{00000001-457E-43FA-B271-7E9F2FC445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3.99</c:v>
                </c:pt>
                <c:pt idx="1">
                  <c:v>7.56</c:v>
                </c:pt>
                <c:pt idx="2">
                  <c:v>10.4</c:v>
                </c:pt>
                <c:pt idx="3">
                  <c:v>13.31</c:v>
                </c:pt>
                <c:pt idx="4">
                  <c:v>16.21</c:v>
                </c:pt>
              </c:numCache>
            </c:numRef>
          </c:val>
          <c:extLst>
            <c:ext xmlns:c16="http://schemas.microsoft.com/office/drawing/2014/chart" uri="{C3380CC4-5D6E-409C-BE32-E72D297353CC}">
              <c16:uniqueId val="{00000000-DD15-40E6-AF88-DBBB9D84C0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37.74</c:v>
                </c:pt>
                <c:pt idx="1">
                  <c:v>40.36</c:v>
                </c:pt>
                <c:pt idx="2">
                  <c:v>34.76</c:v>
                </c:pt>
                <c:pt idx="3">
                  <c:v>36.130000000000003</c:v>
                </c:pt>
                <c:pt idx="4">
                  <c:v>38.409999999999997</c:v>
                </c:pt>
              </c:numCache>
            </c:numRef>
          </c:val>
          <c:smooth val="0"/>
          <c:extLst>
            <c:ext xmlns:c16="http://schemas.microsoft.com/office/drawing/2014/chart" uri="{C3380CC4-5D6E-409C-BE32-E72D297353CC}">
              <c16:uniqueId val="{00000001-DD15-40E6-AF88-DBBB9D84C0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D7-44A5-B2DB-9E422494C1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D7-44A5-B2DB-9E422494C1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9E-44A8-B969-919B5A7531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464.55</c:v>
                </c:pt>
                <c:pt idx="1">
                  <c:v>519.65</c:v>
                </c:pt>
                <c:pt idx="2">
                  <c:v>534.57000000000005</c:v>
                </c:pt>
                <c:pt idx="3">
                  <c:v>528.12</c:v>
                </c:pt>
                <c:pt idx="4">
                  <c:v>533.38</c:v>
                </c:pt>
              </c:numCache>
            </c:numRef>
          </c:val>
          <c:smooth val="0"/>
          <c:extLst>
            <c:ext xmlns:c16="http://schemas.microsoft.com/office/drawing/2014/chart" uri="{C3380CC4-5D6E-409C-BE32-E72D297353CC}">
              <c16:uniqueId val="{00000001-CB9E-44A8-B969-919B5A7531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484.34</c:v>
                </c:pt>
                <c:pt idx="1">
                  <c:v>489.24</c:v>
                </c:pt>
                <c:pt idx="2">
                  <c:v>459.55</c:v>
                </c:pt>
                <c:pt idx="3">
                  <c:v>399.78</c:v>
                </c:pt>
                <c:pt idx="4">
                  <c:v>338</c:v>
                </c:pt>
              </c:numCache>
            </c:numRef>
          </c:val>
          <c:extLst>
            <c:ext xmlns:c16="http://schemas.microsoft.com/office/drawing/2014/chart" uri="{C3380CC4-5D6E-409C-BE32-E72D297353CC}">
              <c16:uniqueId val="{00000000-4F89-45CC-9FE9-6B32C5A14B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48.58</c:v>
                </c:pt>
                <c:pt idx="1">
                  <c:v>36.31</c:v>
                </c:pt>
                <c:pt idx="2">
                  <c:v>36.93</c:v>
                </c:pt>
                <c:pt idx="3">
                  <c:v>15.34</c:v>
                </c:pt>
                <c:pt idx="4">
                  <c:v>1.22</c:v>
                </c:pt>
              </c:numCache>
            </c:numRef>
          </c:val>
          <c:smooth val="0"/>
          <c:extLst>
            <c:ext xmlns:c16="http://schemas.microsoft.com/office/drawing/2014/chart" uri="{C3380CC4-5D6E-409C-BE32-E72D297353CC}">
              <c16:uniqueId val="{00000001-4F89-45CC-9FE9-6B32C5A14B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9-4F7C-91D1-C787131C90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506.14</c:v>
                </c:pt>
                <c:pt idx="1">
                  <c:v>544.96</c:v>
                </c:pt>
                <c:pt idx="2">
                  <c:v>406.44</c:v>
                </c:pt>
                <c:pt idx="3">
                  <c:v>254.5</c:v>
                </c:pt>
                <c:pt idx="4">
                  <c:v>365.75</c:v>
                </c:pt>
              </c:numCache>
            </c:numRef>
          </c:val>
          <c:smooth val="0"/>
          <c:extLst>
            <c:ext xmlns:c16="http://schemas.microsoft.com/office/drawing/2014/chart" uri="{C3380CC4-5D6E-409C-BE32-E72D297353CC}">
              <c16:uniqueId val="{00000001-6969-4F7C-91D1-C787131C90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23.73</c:v>
                </c:pt>
                <c:pt idx="1">
                  <c:v>23.38</c:v>
                </c:pt>
                <c:pt idx="2">
                  <c:v>23.38</c:v>
                </c:pt>
                <c:pt idx="3">
                  <c:v>22.1</c:v>
                </c:pt>
                <c:pt idx="4">
                  <c:v>22.08</c:v>
                </c:pt>
              </c:numCache>
            </c:numRef>
          </c:val>
          <c:extLst>
            <c:ext xmlns:c16="http://schemas.microsoft.com/office/drawing/2014/chart" uri="{C3380CC4-5D6E-409C-BE32-E72D297353CC}">
              <c16:uniqueId val="{00000000-708F-4103-B65F-DE00A40131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35.86</c:v>
                </c:pt>
                <c:pt idx="1">
                  <c:v>42.51</c:v>
                </c:pt>
                <c:pt idx="2">
                  <c:v>35.93</c:v>
                </c:pt>
                <c:pt idx="3">
                  <c:v>36.1</c:v>
                </c:pt>
                <c:pt idx="4">
                  <c:v>35.5</c:v>
                </c:pt>
              </c:numCache>
            </c:numRef>
          </c:val>
          <c:smooth val="0"/>
          <c:extLst>
            <c:ext xmlns:c16="http://schemas.microsoft.com/office/drawing/2014/chart" uri="{C3380CC4-5D6E-409C-BE32-E72D297353CC}">
              <c16:uniqueId val="{00000001-708F-4103-B65F-DE00A40131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658.13</c:v>
                </c:pt>
                <c:pt idx="1">
                  <c:v>653.04999999999995</c:v>
                </c:pt>
                <c:pt idx="2">
                  <c:v>656.92</c:v>
                </c:pt>
                <c:pt idx="3">
                  <c:v>690.22</c:v>
                </c:pt>
                <c:pt idx="4">
                  <c:v>690.36</c:v>
                </c:pt>
              </c:numCache>
            </c:numRef>
          </c:val>
          <c:extLst>
            <c:ext xmlns:c16="http://schemas.microsoft.com/office/drawing/2014/chart" uri="{C3380CC4-5D6E-409C-BE32-E72D297353CC}">
              <c16:uniqueId val="{00000000-F5C0-40C6-AC47-580AEBDA20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448.63</c:v>
                </c:pt>
                <c:pt idx="1">
                  <c:v>447.34</c:v>
                </c:pt>
                <c:pt idx="2">
                  <c:v>499.55</c:v>
                </c:pt>
                <c:pt idx="3">
                  <c:v>529.77</c:v>
                </c:pt>
                <c:pt idx="4">
                  <c:v>523.41999999999996</c:v>
                </c:pt>
              </c:numCache>
            </c:numRef>
          </c:val>
          <c:smooth val="0"/>
          <c:extLst>
            <c:ext xmlns:c16="http://schemas.microsoft.com/office/drawing/2014/chart" uri="{C3380CC4-5D6E-409C-BE32-E72D297353CC}">
              <c16:uniqueId val="{00000001-F5C0-40C6-AC47-580AEBDA20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横手市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45">
        <f>データ!S6</f>
        <v>84294</v>
      </c>
      <c r="AM8" s="45"/>
      <c r="AN8" s="45"/>
      <c r="AO8" s="45"/>
      <c r="AP8" s="45"/>
      <c r="AQ8" s="45"/>
      <c r="AR8" s="45"/>
      <c r="AS8" s="45"/>
      <c r="AT8" s="46">
        <f>データ!T6</f>
        <v>692.8</v>
      </c>
      <c r="AU8" s="46"/>
      <c r="AV8" s="46"/>
      <c r="AW8" s="46"/>
      <c r="AX8" s="46"/>
      <c r="AY8" s="46"/>
      <c r="AZ8" s="46"/>
      <c r="BA8" s="46"/>
      <c r="BB8" s="46">
        <f>データ!U6</f>
        <v>121.67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85.58</v>
      </c>
      <c r="J10" s="46"/>
      <c r="K10" s="46"/>
      <c r="L10" s="46"/>
      <c r="M10" s="46"/>
      <c r="N10" s="46"/>
      <c r="O10" s="46"/>
      <c r="P10" s="46">
        <f>データ!P6</f>
        <v>0.06</v>
      </c>
      <c r="Q10" s="46"/>
      <c r="R10" s="46"/>
      <c r="S10" s="46"/>
      <c r="T10" s="46"/>
      <c r="U10" s="46"/>
      <c r="V10" s="46"/>
      <c r="W10" s="46">
        <f>データ!Q6</f>
        <v>33.78</v>
      </c>
      <c r="X10" s="46"/>
      <c r="Y10" s="46"/>
      <c r="Z10" s="46"/>
      <c r="AA10" s="46"/>
      <c r="AB10" s="46"/>
      <c r="AC10" s="46"/>
      <c r="AD10" s="45">
        <f>データ!R6</f>
        <v>3179</v>
      </c>
      <c r="AE10" s="45"/>
      <c r="AF10" s="45"/>
      <c r="AG10" s="45"/>
      <c r="AH10" s="45"/>
      <c r="AI10" s="45"/>
      <c r="AJ10" s="45"/>
      <c r="AK10" s="2"/>
      <c r="AL10" s="45">
        <f>データ!V6</f>
        <v>46</v>
      </c>
      <c r="AM10" s="45"/>
      <c r="AN10" s="45"/>
      <c r="AO10" s="45"/>
      <c r="AP10" s="45"/>
      <c r="AQ10" s="45"/>
      <c r="AR10" s="45"/>
      <c r="AS10" s="45"/>
      <c r="AT10" s="46">
        <f>データ!W6</f>
        <v>0.09</v>
      </c>
      <c r="AU10" s="46"/>
      <c r="AV10" s="46"/>
      <c r="AW10" s="46"/>
      <c r="AX10" s="46"/>
      <c r="AY10" s="46"/>
      <c r="AZ10" s="46"/>
      <c r="BA10" s="46"/>
      <c r="BB10" s="46">
        <f>データ!X6</f>
        <v>511.11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TKuBY9HPHkaGWLNkgkOY3ZkLFvNTiVYiEMgH4snm65YUkiqjFatZlZGNvFHEPwfcNqNRXIe+YzwjiNujWe0j4A==" saltValue="w7IZr9u49E+K8Ibhs8oK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52035</v>
      </c>
      <c r="D6" s="19">
        <f t="shared" si="3"/>
        <v>46</v>
      </c>
      <c r="E6" s="19">
        <f t="shared" si="3"/>
        <v>17</v>
      </c>
      <c r="F6" s="19">
        <f t="shared" si="3"/>
        <v>7</v>
      </c>
      <c r="G6" s="19">
        <f t="shared" si="3"/>
        <v>0</v>
      </c>
      <c r="H6" s="19" t="str">
        <f t="shared" si="3"/>
        <v>秋田県　横手市</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85.58</v>
      </c>
      <c r="P6" s="20">
        <f t="shared" si="3"/>
        <v>0.06</v>
      </c>
      <c r="Q6" s="20">
        <f t="shared" si="3"/>
        <v>33.78</v>
      </c>
      <c r="R6" s="20">
        <f t="shared" si="3"/>
        <v>3179</v>
      </c>
      <c r="S6" s="20">
        <f t="shared" si="3"/>
        <v>84294</v>
      </c>
      <c r="T6" s="20">
        <f t="shared" si="3"/>
        <v>692.8</v>
      </c>
      <c r="U6" s="20">
        <f t="shared" si="3"/>
        <v>121.67</v>
      </c>
      <c r="V6" s="20">
        <f t="shared" si="3"/>
        <v>46</v>
      </c>
      <c r="W6" s="20">
        <f t="shared" si="3"/>
        <v>0.09</v>
      </c>
      <c r="X6" s="20">
        <f t="shared" si="3"/>
        <v>511.11</v>
      </c>
      <c r="Y6" s="21">
        <f>IF(Y7="",NA(),Y7)</f>
        <v>113.78</v>
      </c>
      <c r="Z6" s="21">
        <f t="shared" ref="Z6:AH6" si="4">IF(Z7="",NA(),Z7)</f>
        <v>111.3</v>
      </c>
      <c r="AA6" s="21">
        <f t="shared" si="4"/>
        <v>118.79</v>
      </c>
      <c r="AB6" s="21">
        <f t="shared" si="4"/>
        <v>101.83</v>
      </c>
      <c r="AC6" s="21">
        <f t="shared" si="4"/>
        <v>100.02</v>
      </c>
      <c r="AD6" s="21">
        <f t="shared" si="4"/>
        <v>92.29</v>
      </c>
      <c r="AE6" s="21">
        <f t="shared" si="4"/>
        <v>98.94</v>
      </c>
      <c r="AF6" s="21">
        <f t="shared" si="4"/>
        <v>101.09</v>
      </c>
      <c r="AG6" s="21">
        <f t="shared" si="4"/>
        <v>94.43</v>
      </c>
      <c r="AH6" s="21">
        <f t="shared" si="4"/>
        <v>101.18</v>
      </c>
      <c r="AI6" s="20" t="str">
        <f>IF(AI7="","",IF(AI7="-","【-】","【"&amp;SUBSTITUTE(TEXT(AI7,"#,##0.00"),"-","△")&amp;"】"))</f>
        <v>【101.18】</v>
      </c>
      <c r="AJ6" s="20">
        <f>IF(AJ7="",NA(),AJ7)</f>
        <v>0</v>
      </c>
      <c r="AK6" s="20">
        <f t="shared" ref="AK6:AS6" si="5">IF(AK7="",NA(),AK7)</f>
        <v>0</v>
      </c>
      <c r="AL6" s="20">
        <f t="shared" si="5"/>
        <v>0</v>
      </c>
      <c r="AM6" s="20">
        <f t="shared" si="5"/>
        <v>0</v>
      </c>
      <c r="AN6" s="20">
        <f t="shared" si="5"/>
        <v>0</v>
      </c>
      <c r="AO6" s="21">
        <f t="shared" si="5"/>
        <v>464.55</v>
      </c>
      <c r="AP6" s="21">
        <f t="shared" si="5"/>
        <v>519.65</v>
      </c>
      <c r="AQ6" s="21">
        <f t="shared" si="5"/>
        <v>534.57000000000005</v>
      </c>
      <c r="AR6" s="21">
        <f t="shared" si="5"/>
        <v>528.12</v>
      </c>
      <c r="AS6" s="21">
        <f t="shared" si="5"/>
        <v>533.38</v>
      </c>
      <c r="AT6" s="20" t="str">
        <f>IF(AT7="","",IF(AT7="-","【-】","【"&amp;SUBSTITUTE(TEXT(AT7,"#,##0.00"),"-","△")&amp;"】"))</f>
        <v>【533.38】</v>
      </c>
      <c r="AU6" s="21">
        <f>IF(AU7="",NA(),AU7)</f>
        <v>484.34</v>
      </c>
      <c r="AV6" s="21">
        <f t="shared" ref="AV6:BD6" si="6">IF(AV7="",NA(),AV7)</f>
        <v>489.24</v>
      </c>
      <c r="AW6" s="21">
        <f t="shared" si="6"/>
        <v>459.55</v>
      </c>
      <c r="AX6" s="21">
        <f t="shared" si="6"/>
        <v>399.78</v>
      </c>
      <c r="AY6" s="21">
        <f t="shared" si="6"/>
        <v>338</v>
      </c>
      <c r="AZ6" s="21">
        <f t="shared" si="6"/>
        <v>48.58</v>
      </c>
      <c r="BA6" s="21">
        <f t="shared" si="6"/>
        <v>36.31</v>
      </c>
      <c r="BB6" s="21">
        <f t="shared" si="6"/>
        <v>36.93</v>
      </c>
      <c r="BC6" s="21">
        <f t="shared" si="6"/>
        <v>15.34</v>
      </c>
      <c r="BD6" s="21">
        <f t="shared" si="6"/>
        <v>1.22</v>
      </c>
      <c r="BE6" s="20" t="str">
        <f>IF(BE7="","",IF(BE7="-","【-】","【"&amp;SUBSTITUTE(TEXT(BE7,"#,##0.00"),"-","△")&amp;"】"))</f>
        <v>【1.22】</v>
      </c>
      <c r="BF6" s="20">
        <f>IF(BF7="",NA(),BF7)</f>
        <v>0</v>
      </c>
      <c r="BG6" s="20">
        <f t="shared" ref="BG6:BO6" si="7">IF(BG7="",NA(),BG7)</f>
        <v>0</v>
      </c>
      <c r="BH6" s="20">
        <f t="shared" si="7"/>
        <v>0</v>
      </c>
      <c r="BI6" s="20">
        <f t="shared" si="7"/>
        <v>0</v>
      </c>
      <c r="BJ6" s="20">
        <f t="shared" si="7"/>
        <v>0</v>
      </c>
      <c r="BK6" s="21">
        <f t="shared" si="7"/>
        <v>506.14</v>
      </c>
      <c r="BL6" s="21">
        <f t="shared" si="7"/>
        <v>544.96</v>
      </c>
      <c r="BM6" s="21">
        <f t="shared" si="7"/>
        <v>406.44</v>
      </c>
      <c r="BN6" s="21">
        <f t="shared" si="7"/>
        <v>254.5</v>
      </c>
      <c r="BO6" s="21">
        <f t="shared" si="7"/>
        <v>365.75</v>
      </c>
      <c r="BP6" s="20" t="str">
        <f>IF(BP7="","",IF(BP7="-","【-】","【"&amp;SUBSTITUTE(TEXT(BP7,"#,##0.00"),"-","△")&amp;"】"))</f>
        <v>【395.81】</v>
      </c>
      <c r="BQ6" s="21">
        <f>IF(BQ7="",NA(),BQ7)</f>
        <v>23.73</v>
      </c>
      <c r="BR6" s="21">
        <f t="shared" ref="BR6:BZ6" si="8">IF(BR7="",NA(),BR7)</f>
        <v>23.38</v>
      </c>
      <c r="BS6" s="21">
        <f t="shared" si="8"/>
        <v>23.38</v>
      </c>
      <c r="BT6" s="21">
        <f t="shared" si="8"/>
        <v>22.1</v>
      </c>
      <c r="BU6" s="21">
        <f t="shared" si="8"/>
        <v>22.08</v>
      </c>
      <c r="BV6" s="21">
        <f t="shared" si="8"/>
        <v>35.86</v>
      </c>
      <c r="BW6" s="21">
        <f t="shared" si="8"/>
        <v>42.51</v>
      </c>
      <c r="BX6" s="21">
        <f t="shared" si="8"/>
        <v>35.93</v>
      </c>
      <c r="BY6" s="21">
        <f t="shared" si="8"/>
        <v>36.1</v>
      </c>
      <c r="BZ6" s="21">
        <f t="shared" si="8"/>
        <v>35.5</v>
      </c>
      <c r="CA6" s="20" t="str">
        <f>IF(CA7="","",IF(CA7="-","【-】","【"&amp;SUBSTITUTE(TEXT(CA7,"#,##0.00"),"-","△")&amp;"】"))</f>
        <v>【34.97】</v>
      </c>
      <c r="CB6" s="21">
        <f>IF(CB7="",NA(),CB7)</f>
        <v>658.13</v>
      </c>
      <c r="CC6" s="21">
        <f t="shared" ref="CC6:CK6" si="9">IF(CC7="",NA(),CC7)</f>
        <v>653.04999999999995</v>
      </c>
      <c r="CD6" s="21">
        <f t="shared" si="9"/>
        <v>656.92</v>
      </c>
      <c r="CE6" s="21">
        <f t="shared" si="9"/>
        <v>690.22</v>
      </c>
      <c r="CF6" s="21">
        <f t="shared" si="9"/>
        <v>690.36</v>
      </c>
      <c r="CG6" s="21">
        <f t="shared" si="9"/>
        <v>448.63</v>
      </c>
      <c r="CH6" s="21">
        <f t="shared" si="9"/>
        <v>447.34</v>
      </c>
      <c r="CI6" s="21">
        <f t="shared" si="9"/>
        <v>499.55</v>
      </c>
      <c r="CJ6" s="21">
        <f t="shared" si="9"/>
        <v>529.77</v>
      </c>
      <c r="CK6" s="21">
        <f t="shared" si="9"/>
        <v>523.41999999999996</v>
      </c>
      <c r="CL6" s="20" t="str">
        <f>IF(CL7="","",IF(CL7="-","【-】","【"&amp;SUBSTITUTE(TEXT(CL7,"#,##0.00"),"-","△")&amp;"】"))</f>
        <v>【526.99】</v>
      </c>
      <c r="CM6" s="21">
        <f>IF(CM7="",NA(),CM7)</f>
        <v>34.380000000000003</v>
      </c>
      <c r="CN6" s="21">
        <f t="shared" ref="CN6:CV6" si="10">IF(CN7="",NA(),CN7)</f>
        <v>28.13</v>
      </c>
      <c r="CO6" s="21">
        <f t="shared" si="10"/>
        <v>56.25</v>
      </c>
      <c r="CP6" s="21">
        <f t="shared" si="10"/>
        <v>53.13</v>
      </c>
      <c r="CQ6" s="21">
        <f t="shared" si="10"/>
        <v>68.75</v>
      </c>
      <c r="CR6" s="21">
        <f t="shared" si="10"/>
        <v>48.01</v>
      </c>
      <c r="CS6" s="21">
        <f t="shared" si="10"/>
        <v>40.28</v>
      </c>
      <c r="CT6" s="21">
        <f t="shared" si="10"/>
        <v>42.48</v>
      </c>
      <c r="CU6" s="21">
        <f t="shared" si="10"/>
        <v>39.770000000000003</v>
      </c>
      <c r="CV6" s="21">
        <f t="shared" si="10"/>
        <v>38.96</v>
      </c>
      <c r="CW6" s="20" t="str">
        <f>IF(CW7="","",IF(CW7="-","【-】","【"&amp;SUBSTITUTE(TEXT(CW7,"#,##0.00"),"-","△")&amp;"】"))</f>
        <v>【39.37】</v>
      </c>
      <c r="CX6" s="21">
        <f>IF(CX7="",NA(),CX7)</f>
        <v>97.96</v>
      </c>
      <c r="CY6" s="21">
        <f t="shared" ref="CY6:DG6" si="11">IF(CY7="",NA(),CY7)</f>
        <v>97.96</v>
      </c>
      <c r="CZ6" s="21">
        <f t="shared" si="11"/>
        <v>97.92</v>
      </c>
      <c r="DA6" s="21">
        <f t="shared" si="11"/>
        <v>100</v>
      </c>
      <c r="DB6" s="21">
        <f t="shared" si="11"/>
        <v>100</v>
      </c>
      <c r="DC6" s="21">
        <f t="shared" si="11"/>
        <v>91.18</v>
      </c>
      <c r="DD6" s="21">
        <f t="shared" si="11"/>
        <v>90.78</v>
      </c>
      <c r="DE6" s="21">
        <f t="shared" si="11"/>
        <v>90.73</v>
      </c>
      <c r="DF6" s="21">
        <f t="shared" si="11"/>
        <v>91.64</v>
      </c>
      <c r="DG6" s="21">
        <f t="shared" si="11"/>
        <v>91.6</v>
      </c>
      <c r="DH6" s="20" t="str">
        <f>IF(DH7="","",IF(DH7="-","【-】","【"&amp;SUBSTITUTE(TEXT(DH7,"#,##0.00"),"-","△")&amp;"】"))</f>
        <v>【90.91】</v>
      </c>
      <c r="DI6" s="21">
        <f>IF(DI7="",NA(),DI7)</f>
        <v>3.99</v>
      </c>
      <c r="DJ6" s="21">
        <f t="shared" ref="DJ6:DR6" si="12">IF(DJ7="",NA(),DJ7)</f>
        <v>7.56</v>
      </c>
      <c r="DK6" s="21">
        <f t="shared" si="12"/>
        <v>10.4</v>
      </c>
      <c r="DL6" s="21">
        <f t="shared" si="12"/>
        <v>13.31</v>
      </c>
      <c r="DM6" s="21">
        <f t="shared" si="12"/>
        <v>16.21</v>
      </c>
      <c r="DN6" s="21">
        <f t="shared" si="12"/>
        <v>37.74</v>
      </c>
      <c r="DO6" s="21">
        <f t="shared" si="12"/>
        <v>40.36</v>
      </c>
      <c r="DP6" s="21">
        <f t="shared" si="12"/>
        <v>34.76</v>
      </c>
      <c r="DQ6" s="21">
        <f t="shared" si="12"/>
        <v>36.130000000000003</v>
      </c>
      <c r="DR6" s="21">
        <f t="shared" si="12"/>
        <v>38.409999999999997</v>
      </c>
      <c r="DS6" s="20" t="str">
        <f>IF(DS7="","",IF(DS7="-","【-】","【"&amp;SUBSTITUTE(TEXT(DS7,"#,##0.00"),"-","△")&amp;"】"))</f>
        <v>【38.41】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52035</v>
      </c>
      <c r="D7" s="23">
        <v>46</v>
      </c>
      <c r="E7" s="23">
        <v>17</v>
      </c>
      <c r="F7" s="23">
        <v>7</v>
      </c>
      <c r="G7" s="23">
        <v>0</v>
      </c>
      <c r="H7" s="23" t="s">
        <v>96</v>
      </c>
      <c r="I7" s="23" t="s">
        <v>97</v>
      </c>
      <c r="J7" s="23" t="s">
        <v>98</v>
      </c>
      <c r="K7" s="23" t="s">
        <v>99</v>
      </c>
      <c r="L7" s="23" t="s">
        <v>100</v>
      </c>
      <c r="M7" s="23" t="s">
        <v>101</v>
      </c>
      <c r="N7" s="24" t="s">
        <v>102</v>
      </c>
      <c r="O7" s="24">
        <v>85.58</v>
      </c>
      <c r="P7" s="24">
        <v>0.06</v>
      </c>
      <c r="Q7" s="24">
        <v>33.78</v>
      </c>
      <c r="R7" s="24">
        <v>3179</v>
      </c>
      <c r="S7" s="24">
        <v>84294</v>
      </c>
      <c r="T7" s="24">
        <v>692.8</v>
      </c>
      <c r="U7" s="24">
        <v>121.67</v>
      </c>
      <c r="V7" s="24">
        <v>46</v>
      </c>
      <c r="W7" s="24">
        <v>0.09</v>
      </c>
      <c r="X7" s="24">
        <v>511.11</v>
      </c>
      <c r="Y7" s="24">
        <v>113.78</v>
      </c>
      <c r="Z7" s="24">
        <v>111.3</v>
      </c>
      <c r="AA7" s="24">
        <v>118.79</v>
      </c>
      <c r="AB7" s="24">
        <v>101.83</v>
      </c>
      <c r="AC7" s="24">
        <v>100.02</v>
      </c>
      <c r="AD7" s="24">
        <v>92.29</v>
      </c>
      <c r="AE7" s="24">
        <v>98.94</v>
      </c>
      <c r="AF7" s="24">
        <v>101.09</v>
      </c>
      <c r="AG7" s="24">
        <v>94.43</v>
      </c>
      <c r="AH7" s="24">
        <v>101.18</v>
      </c>
      <c r="AI7" s="24">
        <v>101.18</v>
      </c>
      <c r="AJ7" s="24">
        <v>0</v>
      </c>
      <c r="AK7" s="24">
        <v>0</v>
      </c>
      <c r="AL7" s="24">
        <v>0</v>
      </c>
      <c r="AM7" s="24">
        <v>0</v>
      </c>
      <c r="AN7" s="24">
        <v>0</v>
      </c>
      <c r="AO7" s="24">
        <v>464.55</v>
      </c>
      <c r="AP7" s="24">
        <v>519.65</v>
      </c>
      <c r="AQ7" s="24">
        <v>534.57000000000005</v>
      </c>
      <c r="AR7" s="24">
        <v>528.12</v>
      </c>
      <c r="AS7" s="24">
        <v>533.38</v>
      </c>
      <c r="AT7" s="24">
        <v>533.38</v>
      </c>
      <c r="AU7" s="24">
        <v>484.34</v>
      </c>
      <c r="AV7" s="24">
        <v>489.24</v>
      </c>
      <c r="AW7" s="24">
        <v>459.55</v>
      </c>
      <c r="AX7" s="24">
        <v>399.78</v>
      </c>
      <c r="AY7" s="24">
        <v>338</v>
      </c>
      <c r="AZ7" s="24">
        <v>48.58</v>
      </c>
      <c r="BA7" s="24">
        <v>36.31</v>
      </c>
      <c r="BB7" s="24">
        <v>36.93</v>
      </c>
      <c r="BC7" s="24">
        <v>15.34</v>
      </c>
      <c r="BD7" s="24">
        <v>1.22</v>
      </c>
      <c r="BE7" s="24">
        <v>1.22</v>
      </c>
      <c r="BF7" s="24">
        <v>0</v>
      </c>
      <c r="BG7" s="24">
        <v>0</v>
      </c>
      <c r="BH7" s="24">
        <v>0</v>
      </c>
      <c r="BI7" s="24">
        <v>0</v>
      </c>
      <c r="BJ7" s="24">
        <v>0</v>
      </c>
      <c r="BK7" s="24">
        <v>506.14</v>
      </c>
      <c r="BL7" s="24">
        <v>544.96</v>
      </c>
      <c r="BM7" s="24">
        <v>406.44</v>
      </c>
      <c r="BN7" s="24">
        <v>254.5</v>
      </c>
      <c r="BO7" s="24">
        <v>365.75</v>
      </c>
      <c r="BP7" s="24">
        <v>395.81</v>
      </c>
      <c r="BQ7" s="24">
        <v>23.73</v>
      </c>
      <c r="BR7" s="24">
        <v>23.38</v>
      </c>
      <c r="BS7" s="24">
        <v>23.38</v>
      </c>
      <c r="BT7" s="24">
        <v>22.1</v>
      </c>
      <c r="BU7" s="24">
        <v>22.08</v>
      </c>
      <c r="BV7" s="24">
        <v>35.86</v>
      </c>
      <c r="BW7" s="24">
        <v>42.51</v>
      </c>
      <c r="BX7" s="24">
        <v>35.93</v>
      </c>
      <c r="BY7" s="24">
        <v>36.1</v>
      </c>
      <c r="BZ7" s="24">
        <v>35.5</v>
      </c>
      <c r="CA7" s="24">
        <v>34.97</v>
      </c>
      <c r="CB7" s="24">
        <v>658.13</v>
      </c>
      <c r="CC7" s="24">
        <v>653.04999999999995</v>
      </c>
      <c r="CD7" s="24">
        <v>656.92</v>
      </c>
      <c r="CE7" s="24">
        <v>690.22</v>
      </c>
      <c r="CF7" s="24">
        <v>690.36</v>
      </c>
      <c r="CG7" s="24">
        <v>448.63</v>
      </c>
      <c r="CH7" s="24">
        <v>447.34</v>
      </c>
      <c r="CI7" s="24">
        <v>499.55</v>
      </c>
      <c r="CJ7" s="24">
        <v>529.77</v>
      </c>
      <c r="CK7" s="24">
        <v>523.41999999999996</v>
      </c>
      <c r="CL7" s="24">
        <v>526.99</v>
      </c>
      <c r="CM7" s="24">
        <v>34.380000000000003</v>
      </c>
      <c r="CN7" s="24">
        <v>28.13</v>
      </c>
      <c r="CO7" s="24">
        <v>56.25</v>
      </c>
      <c r="CP7" s="24">
        <v>53.13</v>
      </c>
      <c r="CQ7" s="24">
        <v>68.75</v>
      </c>
      <c r="CR7" s="24">
        <v>48.01</v>
      </c>
      <c r="CS7" s="24">
        <v>40.28</v>
      </c>
      <c r="CT7" s="24">
        <v>42.48</v>
      </c>
      <c r="CU7" s="24">
        <v>39.770000000000003</v>
      </c>
      <c r="CV7" s="24">
        <v>38.96</v>
      </c>
      <c r="CW7" s="24">
        <v>39.369999999999997</v>
      </c>
      <c r="CX7" s="24">
        <v>97.96</v>
      </c>
      <c r="CY7" s="24">
        <v>97.96</v>
      </c>
      <c r="CZ7" s="24">
        <v>97.92</v>
      </c>
      <c r="DA7" s="24">
        <v>100</v>
      </c>
      <c r="DB7" s="24">
        <v>100</v>
      </c>
      <c r="DC7" s="24">
        <v>91.18</v>
      </c>
      <c r="DD7" s="24">
        <v>90.78</v>
      </c>
      <c r="DE7" s="24">
        <v>90.73</v>
      </c>
      <c r="DF7" s="24">
        <v>91.64</v>
      </c>
      <c r="DG7" s="24">
        <v>91.6</v>
      </c>
      <c r="DH7" s="24">
        <v>90.91</v>
      </c>
      <c r="DI7" s="24">
        <v>3.99</v>
      </c>
      <c r="DJ7" s="24">
        <v>7.56</v>
      </c>
      <c r="DK7" s="24">
        <v>10.4</v>
      </c>
      <c r="DL7" s="24">
        <v>13.31</v>
      </c>
      <c r="DM7" s="24">
        <v>16.21</v>
      </c>
      <c r="DN7" s="24">
        <v>37.74</v>
      </c>
      <c r="DO7" s="24">
        <v>40.36</v>
      </c>
      <c r="DP7" s="24">
        <v>34.76</v>
      </c>
      <c r="DQ7" s="24">
        <v>36.130000000000003</v>
      </c>
      <c r="DR7" s="24">
        <v>38.409999999999997</v>
      </c>
      <c r="DS7" s="24">
        <v>38.409999999999997</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威史</cp:lastModifiedBy>
  <dcterms:created xsi:type="dcterms:W3CDTF">2023-12-12T01:05:57Z</dcterms:created>
  <dcterms:modified xsi:type="dcterms:W3CDTF">2024-01-24T00:44:16Z</dcterms:modified>
  <cp:category/>
</cp:coreProperties>
</file>