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　各照会モノ　★★★\【R05】\【R05.01.24〆】公営企業に係る経営比較分析表（令和4年度決算）の分析等について\4. 提出\"/>
    </mc:Choice>
  </mc:AlternateContent>
  <xr:revisionPtr revIDLastSave="0" documentId="13_ncr:1_{AE6AE151-5F2C-455A-A065-2F21004F2D48}" xr6:coauthVersionLast="47" xr6:coauthVersionMax="47" xr10:uidLastSave="{00000000-0000-0000-0000-000000000000}"/>
  <workbookProtection workbookAlgorithmName="SHA-512" workbookHashValue="5RsQt97TL6+Ng607cvazh//grBpmOXEnr5BB3cf2pA/8I1vmyKr1q/fMOQNB7dpxDf6gmfbCBi0y0/djVbJGPg==" workbookSaltValue="Q6BxpJ20OOiiJvLgSwAAw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W10" i="4"/>
  <c r="P10" i="4"/>
  <c r="I10"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<sst xmlns="http://schemas.openxmlformats.org/spreadsheetml/2006/main" count="231" uniqueCount="116">
  <si>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</si>
  <si>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</si>
  <si>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</si>
  <si>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</si>
  <si>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</si>
  <si>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</si>
  <si>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</si>
  <si>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</si>
  <si>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</si>
  <si>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</si>
  <si>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</si>
  <si>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</si>
  <si>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</si>
  <si>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</si>
  <si>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</si>
  <si>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</si>
  <si>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</si>
  <si>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</si>
  <si>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</si>
  <si>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</si>
  <si>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</si>
  <si>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</si>
  <si>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</si>
  <si>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</si>
  <si>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</si>
  <si>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</si>
  <si>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</si>
  <si>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</si>
  <si>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</si>
  <si>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</si>
  <si>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</si>
  <si>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</si>
  <si>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</si>
  <si>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</si>
  <si>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</si>
  <si>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</si>
  <si>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</si>
  <si>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</si>
  <si>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</si>
  <si>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</si>
  <si>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</si>
  <si>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</si>
  <si>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</si>
  <si>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</si>
  <si>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</si>
  <si>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</si>
  <si>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</si>
  <si>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</si>
  <si>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</si>
  <si>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</si>
  <si>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</si>
  <si>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</si>
  <si>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</si>
  <si>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</si>
  <si>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</si>
  <si>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</si>
  <si>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</si>
  <si>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</si>
  <si>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</si>
  <si>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</si>
  <si>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</si>
  <si>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</si>
  <si>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</si>
  <si>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</si>
  <si>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</si>
  <si>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</si>
  <si>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</si>
  <si>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</si>
  <si>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</si>
  <si>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</si>
  <si>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</si>
  <si>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</si>
  <si>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</si>
  <si>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</si>
  <si>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</si>
  <si>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</si>
  <si>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</si>
  <si>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</si>
  <si>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</si>
  <si>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</si>
  <si>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</si>
  <si>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</si>
  <si>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</si>
  <si>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</si>
  <si>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</si>
  <si>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</si>
  <si>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</si>
  <si>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</si>
  <si>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</si>
  <si>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</si>
  <si>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</si>
  <si>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</si>
  <si>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</si>
  <si>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</si>
  <si>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</si>
  <si>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</si>
  <si>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</si>
  <si>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</si>
  <si>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</si>
  <si>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</si>
  <si>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</si>
  <si>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</si>
  <si>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</si>
  <si>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</si>
  <si>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</si>
  <si>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</si>
  <si>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</si>
  <si>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</si>
  <si>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</si>
  <si>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</si>
  <si>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</si>
  <si>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</si>
  <si>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</si>
  <si>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農業集落排水事業は平成30年度から法適用となった。
　事業開始当初に建設された施設については、処理場の設備の更新時期を迎えているが、施設利用率が低水準であることや、維持管理費を圧縮するため、処理区の統廃合事業を進めていくこととしている。
　人口減少や節水環境の影響により、使用料収入の減少は避けられないが、水洗化促進による収益の確保に努め、効率的な施設管理手法を検討、実施していくことで経常経費の更なる縮減を図っていく。</t>
  </si>
  <si>
    <t>①②経常収支比率は105.82％と前年度より若干改善している。収益における集落排水施設使用料は減となったものの、費用における減価償却費や支払利息の減が主な理由と考えられる。今後も引き続き水洗化率の向上を図り、収益の確保に努めていく必要がある。
③流動比率は類似団体を上回っているが、内部留保資金が少ないことから、今後も計画的に資金を確保していく必要がある。
④企業債残高は今後の処理場の統廃合事業により、今までの減少幅が縮小する見込みである。企業債残高対事業規模比率について「0」となっているのは、現状、適正な使用料設定としていることから、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⑤⑥経費回収率、汚水処理原価は、いずれも類似団体との比較では劣る状況である。今後も収入確保や経費削減のための対策を検討し、継続して実施していく必要がある。
⑦施設利用率は48.02％と類似団体よりも下回っている。人口減少、水洗化率の伸び悩みによるものであり、施設の統廃合を進めるとともに、水洗化率の向上に努めなければならない。
⑧水洗化率は毎年度微増しているが、81.78％と類似団体と比較して低い状態である。使用料収入の増加を図るためにも、今後も水洗化を促進する必要がある。</t>
    <rPh sb="17" eb="20">
      <t>ゼンネンド</t>
    </rPh>
    <rPh sb="22" eb="24">
      <t>ジャッカン</t>
    </rPh>
    <rPh sb="24" eb="26">
      <t>カイゼン</t>
    </rPh>
    <rPh sb="37" eb="43">
      <t>シュウラクハイスイシセツ</t>
    </rPh>
    <rPh sb="62" eb="67">
      <t>ゲンカショウキャクヒ</t>
    </rPh>
    <phoneticPr fontId="4"/>
  </si>
  <si>
    <t>①地方公営企業法の全部を適用（平成30年度適用）してから間もないこともあり、有形固定資産減価償却率は16.50％と低い値であるが、老朽化の割合は年々高くなっている。
　新たな区域の施設整備は行わず、今後も加速する老朽化に対応するため、計画的な施設の更新、統廃合を進めていく。</t>
    <rPh sb="1" eb="3">
      <t>チホウ</t>
    </rPh>
    <rPh sb="3" eb="5">
      <t>コウエイ</t>
    </rPh>
    <rPh sb="5" eb="7">
      <t>キギョウ</t>
    </rPh>
    <rPh sb="7" eb="8">
      <t>ホウ</t>
    </rPh>
    <rPh sb="9" eb="11">
      <t>ゼンブ</t>
    </rPh>
    <rPh sb="12" eb="14">
      <t>テキヨウ</t>
    </rPh>
    <rPh sb="15" eb="17">
      <t>ヘイセイ</t>
    </rPh>
    <rPh sb="19" eb="21">
      <t>ネンド</t>
    </rPh>
    <rPh sb="21" eb="23">
      <t>テキヨウ</t>
    </rPh>
    <rPh sb="28" eb="29">
      <t>マ</t>
    </rPh>
    <rPh sb="99" eb="101">
      <t>コンゴ</t>
    </rPh>
    <rPh sb="102" eb="104">
      <t>カソク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</si>
</sst>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F1-4CE0-9DF6-631C40DC29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2BF1-4CE0-9DF6-631C40DC29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51.37</c:v>
                </c:pt>
                <c:pt idx="1">
                  <c:v>48.44</c:v>
                </c:pt>
                <c:pt idx="2">
                  <c:v>49.76</c:v>
                </c:pt>
                <c:pt idx="3">
                  <c:v>48.91</c:v>
                </c:pt>
                <c:pt idx="4">
                  <c:v>48.02</c:v>
                </c:pt>
              </c:numCache>
            </c:numRef>
          </c:val>
          <c:extLst>
            <c:ext xmlns:c16="http://schemas.microsoft.com/office/drawing/2014/chart" uri="{C3380CC4-5D6E-409C-BE32-E72D297353CC}">
              <c16:uniqueId val="{00000000-93B6-4BAB-B88B-A3188EACF2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93B6-4BAB-B88B-A3188EACF2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79.319999999999993</c:v>
                </c:pt>
                <c:pt idx="1">
                  <c:v>79.97</c:v>
                </c:pt>
                <c:pt idx="2">
                  <c:v>80.52</c:v>
                </c:pt>
                <c:pt idx="3">
                  <c:v>80.75</c:v>
                </c:pt>
                <c:pt idx="4">
                  <c:v>81.78</c:v>
                </c:pt>
              </c:numCache>
            </c:numRef>
          </c:val>
          <c:extLst>
            <c:ext xmlns:c16="http://schemas.microsoft.com/office/drawing/2014/chart" uri="{C3380CC4-5D6E-409C-BE32-E72D297353CC}">
              <c16:uniqueId val="{00000000-D9F6-419E-BB4F-0AB6993DAB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D9F6-419E-BB4F-0AB6993DAB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106.72</c:v>
                </c:pt>
                <c:pt idx="1">
                  <c:v>102.05</c:v>
                </c:pt>
                <c:pt idx="2">
                  <c:v>101.53</c:v>
                </c:pt>
                <c:pt idx="3">
                  <c:v>105.79</c:v>
                </c:pt>
                <c:pt idx="4">
                  <c:v>105.82</c:v>
                </c:pt>
              </c:numCache>
            </c:numRef>
          </c:val>
          <c:extLst>
            <c:ext xmlns:c16="http://schemas.microsoft.com/office/drawing/2014/chart" uri="{C3380CC4-5D6E-409C-BE32-E72D297353CC}">
              <c16:uniqueId val="{00000000-40E6-4238-BFB3-9153F9F8BB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40E6-4238-BFB3-9153F9F8BB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3.78</c:v>
                </c:pt>
                <c:pt idx="1">
                  <c:v>7.41</c:v>
                </c:pt>
                <c:pt idx="2">
                  <c:v>10.69</c:v>
                </c:pt>
                <c:pt idx="3">
                  <c:v>13.76</c:v>
                </c:pt>
                <c:pt idx="4">
                  <c:v>16.5</c:v>
                </c:pt>
              </c:numCache>
            </c:numRef>
          </c:val>
          <c:extLst>
            <c:ext xmlns:c16="http://schemas.microsoft.com/office/drawing/2014/chart" uri="{C3380CC4-5D6E-409C-BE32-E72D297353CC}">
              <c16:uniqueId val="{00000000-860D-405D-BC37-EDA8B6D1B1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860D-405D-BC37-EDA8B6D1B1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93-490D-84CD-1F302C16BF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93-490D-84CD-1F302C16BF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31-4959-88AF-615C9FA1BA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2331-4959-88AF-615C9FA1BA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45.45</c:v>
                </c:pt>
                <c:pt idx="1">
                  <c:v>42.03</c:v>
                </c:pt>
                <c:pt idx="2">
                  <c:v>45.95</c:v>
                </c:pt>
                <c:pt idx="3">
                  <c:v>77.650000000000006</c:v>
                </c:pt>
                <c:pt idx="4">
                  <c:v>48.56</c:v>
                </c:pt>
              </c:numCache>
            </c:numRef>
          </c:val>
          <c:extLst>
            <c:ext xmlns:c16="http://schemas.microsoft.com/office/drawing/2014/chart" uri="{C3380CC4-5D6E-409C-BE32-E72D297353CC}">
              <c16:uniqueId val="{00000000-0305-4D79-A739-C83336388B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0305-4D79-A739-C83336388B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1-4AFA-A3A5-208FAB6673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26D1-4AFA-A3A5-208FAB6673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64.489999999999995</c:v>
                </c:pt>
                <c:pt idx="1">
                  <c:v>60.25</c:v>
                </c:pt>
                <c:pt idx="2">
                  <c:v>60.52</c:v>
                </c:pt>
                <c:pt idx="3">
                  <c:v>64.08</c:v>
                </c:pt>
                <c:pt idx="4">
                  <c:v>58.89</c:v>
                </c:pt>
              </c:numCache>
            </c:numRef>
          </c:val>
          <c:extLst>
            <c:ext xmlns:c16="http://schemas.microsoft.com/office/drawing/2014/chart" uri="{C3380CC4-5D6E-409C-BE32-E72D297353CC}">
              <c16:uniqueId val="{00000000-D829-4181-BEFC-6D5695461E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D829-4181-BEFC-6D5695461E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246.49</c:v>
                </c:pt>
                <c:pt idx="1">
                  <c:v>263.38</c:v>
                </c:pt>
                <c:pt idx="2">
                  <c:v>261.58999999999997</c:v>
                </c:pt>
                <c:pt idx="3">
                  <c:v>247.15</c:v>
                </c:pt>
                <c:pt idx="4">
                  <c:v>268.73</c:v>
                </c:pt>
              </c:numCache>
            </c:numRef>
          </c:val>
          <c:extLst>
            <c:ext xmlns:c16="http://schemas.microsoft.com/office/drawing/2014/chart" uri="{C3380CC4-5D6E-409C-BE32-E72D297353CC}">
              <c16:uniqueId val="{00000000-AB66-4907-A7E9-65A78A9E1A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AB66-4907-A7E9-65A78A9E1A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横手市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84294</v>
      </c>
      <c r="AM8" s="42"/>
      <c r="AN8" s="42"/>
      <c r="AO8" s="42"/>
      <c r="AP8" s="42"/>
      <c r="AQ8" s="42"/>
      <c r="AR8" s="42"/>
      <c r="AS8" s="42"/>
      <c r="AT8" s="35">
        <f>データ!T6</f>
        <v>692.8</v>
      </c>
      <c r="AU8" s="35"/>
      <c r="AV8" s="35"/>
      <c r="AW8" s="35"/>
      <c r="AX8" s="35"/>
      <c r="AY8" s="35"/>
      <c r="AZ8" s="35"/>
      <c r="BA8" s="35"/>
      <c r="BB8" s="35">
        <f>データ!U6</f>
        <v>121.67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58.89</v>
      </c>
      <c r="J10" s="35"/>
      <c r="K10" s="35"/>
      <c r="L10" s="35"/>
      <c r="M10" s="35"/>
      <c r="N10" s="35"/>
      <c r="O10" s="35"/>
      <c r="P10" s="35">
        <f>データ!P6</f>
        <v>7.96</v>
      </c>
      <c r="Q10" s="35"/>
      <c r="R10" s="35"/>
      <c r="S10" s="35"/>
      <c r="T10" s="35"/>
      <c r="U10" s="35"/>
      <c r="V10" s="35"/>
      <c r="W10" s="35">
        <f>データ!Q6</f>
        <v>81.13</v>
      </c>
      <c r="X10" s="35"/>
      <c r="Y10" s="35"/>
      <c r="Z10" s="35"/>
      <c r="AA10" s="35"/>
      <c r="AB10" s="35"/>
      <c r="AC10" s="35"/>
      <c r="AD10" s="42">
        <f>データ!R6</f>
        <v>3179</v>
      </c>
      <c r="AE10" s="42"/>
      <c r="AF10" s="42"/>
      <c r="AG10" s="42"/>
      <c r="AH10" s="42"/>
      <c r="AI10" s="42"/>
      <c r="AJ10" s="42"/>
      <c r="AK10" s="2"/>
      <c r="AL10" s="42">
        <f>データ!V6</f>
        <v>6640</v>
      </c>
      <c r="AM10" s="42"/>
      <c r="AN10" s="42"/>
      <c r="AO10" s="42"/>
      <c r="AP10" s="42"/>
      <c r="AQ10" s="42"/>
      <c r="AR10" s="42"/>
      <c r="AS10" s="42"/>
      <c r="AT10" s="35">
        <f>データ!W6</f>
        <v>3.76</v>
      </c>
      <c r="AU10" s="35"/>
      <c r="AV10" s="35"/>
      <c r="AW10" s="35"/>
      <c r="AX10" s="35"/>
      <c r="AY10" s="35"/>
      <c r="AZ10" s="35"/>
      <c r="BA10" s="35"/>
      <c r="BB10" s="35">
        <f>データ!X6</f>
        <v>1765.96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wlOiKmeJBsQGYxuMJY/Ehs1mN5XsQ2Og0JRXNPKamI8Zb25mEEwq/Mg4BY+kvnYzw6MXYwoFB6ZXk0VL/QOdg==" saltValue="O4IMw5BpnuZjV+p0QGLp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52035</v>
      </c>
      <c r="D6" s="19">
        <f t="shared" si="3"/>
        <v>46</v>
      </c>
      <c r="E6" s="19">
        <f t="shared" si="3"/>
        <v>17</v>
      </c>
      <c r="F6" s="19">
        <f t="shared" si="3"/>
        <v>5</v>
      </c>
      <c r="G6" s="19">
        <f t="shared" si="3"/>
        <v>0</v>
      </c>
      <c r="H6" s="19" t="str">
        <f t="shared" si="3"/>
        <v>秋田県　横手市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58.89</v>
      </c>
      <c r="P6" s="20">
        <f t="shared" si="3"/>
        <v>7.96</v>
      </c>
      <c r="Q6" s="20">
        <f t="shared" si="3"/>
        <v>81.13</v>
      </c>
      <c r="R6" s="20">
        <f t="shared" si="3"/>
        <v>3179</v>
      </c>
      <c r="S6" s="20">
        <f t="shared" si="3"/>
        <v>84294</v>
      </c>
      <c r="T6" s="20">
        <f t="shared" si="3"/>
        <v>692.8</v>
      </c>
      <c r="U6" s="20">
        <f t="shared" si="3"/>
        <v>121.67</v>
      </c>
      <c r="V6" s="20">
        <f t="shared" si="3"/>
        <v>6640</v>
      </c>
      <c r="W6" s="20">
        <f t="shared" si="3"/>
        <v>3.76</v>
      </c>
      <c r="X6" s="20">
        <f t="shared" si="3"/>
        <v>1765.96</v>
      </c>
      <c r="Y6" s="21">
        <f>IF(Y7="",NA(),Y7)</f>
        <v>106.72</v>
      </c>
      <c r="Z6" s="21">
        <f t="shared" ref="Z6:AH6" si="4">IF(Z7="",NA(),Z7)</f>
        <v>102.05</v>
      </c>
      <c r="AA6" s="21">
        <f t="shared" si="4"/>
        <v>101.53</v>
      </c>
      <c r="AB6" s="21">
        <f t="shared" si="4"/>
        <v>105.79</v>
      </c>
      <c r="AC6" s="21">
        <f t="shared" si="4"/>
        <v>105.82</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45.45</v>
      </c>
      <c r="AV6" s="21">
        <f t="shared" ref="AV6:BD6" si="6">IF(AV7="",NA(),AV7)</f>
        <v>42.03</v>
      </c>
      <c r="AW6" s="21">
        <f t="shared" si="6"/>
        <v>45.95</v>
      </c>
      <c r="AX6" s="21">
        <f t="shared" si="6"/>
        <v>77.650000000000006</v>
      </c>
      <c r="AY6" s="21">
        <f t="shared" si="6"/>
        <v>48.56</v>
      </c>
      <c r="AZ6" s="21">
        <f t="shared" si="6"/>
        <v>43.5</v>
      </c>
      <c r="BA6" s="21">
        <f t="shared" si="6"/>
        <v>44.14</v>
      </c>
      <c r="BB6" s="21">
        <f t="shared" si="6"/>
        <v>37.24</v>
      </c>
      <c r="BC6" s="21">
        <f t="shared" si="6"/>
        <v>33.58</v>
      </c>
      <c r="BD6" s="21">
        <f t="shared" si="6"/>
        <v>35.42</v>
      </c>
      <c r="BE6" s="20" t="str">
        <f>IF(BE7="","",IF(BE7="-","【-】","【"&amp;SUBSTITUTE(TEXT(BE7,"#,##0.00"),"-","△")&amp;"】"))</f>
        <v>【36.94】</v>
      </c>
      <c r="BF6" s="20">
        <f>IF(BF7="",NA(),BF7)</f>
        <v>0</v>
      </c>
      <c r="BG6" s="20">
        <f t="shared" ref="BG6:BO6" si="7">IF(BG7="",NA(),BG7)</f>
        <v>0</v>
      </c>
      <c r="BH6" s="20">
        <f t="shared" si="7"/>
        <v>0</v>
      </c>
      <c r="BI6" s="20">
        <f t="shared" si="7"/>
        <v>0</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64.489999999999995</v>
      </c>
      <c r="BR6" s="21">
        <f t="shared" ref="BR6:BZ6" si="8">IF(BR7="",NA(),BR7)</f>
        <v>60.25</v>
      </c>
      <c r="BS6" s="21">
        <f t="shared" si="8"/>
        <v>60.52</v>
      </c>
      <c r="BT6" s="21">
        <f t="shared" si="8"/>
        <v>64.08</v>
      </c>
      <c r="BU6" s="21">
        <f t="shared" si="8"/>
        <v>58.89</v>
      </c>
      <c r="BV6" s="21">
        <f t="shared" si="8"/>
        <v>65.39</v>
      </c>
      <c r="BW6" s="21">
        <f t="shared" si="8"/>
        <v>65.37</v>
      </c>
      <c r="BX6" s="21">
        <f t="shared" si="8"/>
        <v>68.11</v>
      </c>
      <c r="BY6" s="21">
        <f t="shared" si="8"/>
        <v>67.23</v>
      </c>
      <c r="BZ6" s="21">
        <f t="shared" si="8"/>
        <v>61.82</v>
      </c>
      <c r="CA6" s="20" t="str">
        <f>IF(CA7="","",IF(CA7="-","【-】","【"&amp;SUBSTITUTE(TEXT(CA7,"#,##0.00"),"-","△")&amp;"】"))</f>
        <v>【57.02】</v>
      </c>
      <c r="CB6" s="21">
        <f>IF(CB7="",NA(),CB7)</f>
        <v>246.49</v>
      </c>
      <c r="CC6" s="21">
        <f t="shared" ref="CC6:CK6" si="9">IF(CC7="",NA(),CC7)</f>
        <v>263.38</v>
      </c>
      <c r="CD6" s="21">
        <f t="shared" si="9"/>
        <v>261.58999999999997</v>
      </c>
      <c r="CE6" s="21">
        <f t="shared" si="9"/>
        <v>247.15</v>
      </c>
      <c r="CF6" s="21">
        <f t="shared" si="9"/>
        <v>268.73</v>
      </c>
      <c r="CG6" s="21">
        <f t="shared" si="9"/>
        <v>230.88</v>
      </c>
      <c r="CH6" s="21">
        <f t="shared" si="9"/>
        <v>228.99</v>
      </c>
      <c r="CI6" s="21">
        <f t="shared" si="9"/>
        <v>222.41</v>
      </c>
      <c r="CJ6" s="21">
        <f t="shared" si="9"/>
        <v>228.21</v>
      </c>
      <c r="CK6" s="21">
        <f t="shared" si="9"/>
        <v>246.9</v>
      </c>
      <c r="CL6" s="20" t="str">
        <f>IF(CL7="","",IF(CL7="-","【-】","【"&amp;SUBSTITUTE(TEXT(CL7,"#,##0.00"),"-","△")&amp;"】"))</f>
        <v>【273.68】</v>
      </c>
      <c r="CM6" s="21">
        <f>IF(CM7="",NA(),CM7)</f>
        <v>51.37</v>
      </c>
      <c r="CN6" s="21">
        <f t="shared" ref="CN6:CV6" si="10">IF(CN7="",NA(),CN7)</f>
        <v>48.44</v>
      </c>
      <c r="CO6" s="21">
        <f t="shared" si="10"/>
        <v>49.76</v>
      </c>
      <c r="CP6" s="21">
        <f t="shared" si="10"/>
        <v>48.91</v>
      </c>
      <c r="CQ6" s="21">
        <f t="shared" si="10"/>
        <v>48.02</v>
      </c>
      <c r="CR6" s="21">
        <f t="shared" si="10"/>
        <v>56.72</v>
      </c>
      <c r="CS6" s="21">
        <f t="shared" si="10"/>
        <v>54.06</v>
      </c>
      <c r="CT6" s="21">
        <f t="shared" si="10"/>
        <v>55.26</v>
      </c>
      <c r="CU6" s="21">
        <f t="shared" si="10"/>
        <v>54.54</v>
      </c>
      <c r="CV6" s="21">
        <f t="shared" si="10"/>
        <v>52.9</v>
      </c>
      <c r="CW6" s="20" t="str">
        <f>IF(CW7="","",IF(CW7="-","【-】","【"&amp;SUBSTITUTE(TEXT(CW7,"#,##0.00"),"-","△")&amp;"】"))</f>
        <v>【52.55】</v>
      </c>
      <c r="CX6" s="21">
        <f>IF(CX7="",NA(),CX7)</f>
        <v>79.319999999999993</v>
      </c>
      <c r="CY6" s="21">
        <f t="shared" ref="CY6:DG6" si="11">IF(CY7="",NA(),CY7)</f>
        <v>79.97</v>
      </c>
      <c r="CZ6" s="21">
        <f t="shared" si="11"/>
        <v>80.52</v>
      </c>
      <c r="DA6" s="21">
        <f t="shared" si="11"/>
        <v>80.75</v>
      </c>
      <c r="DB6" s="21">
        <f t="shared" si="11"/>
        <v>81.78</v>
      </c>
      <c r="DC6" s="21">
        <f t="shared" si="11"/>
        <v>90.04</v>
      </c>
      <c r="DD6" s="21">
        <f t="shared" si="11"/>
        <v>90.11</v>
      </c>
      <c r="DE6" s="21">
        <f t="shared" si="11"/>
        <v>90.52</v>
      </c>
      <c r="DF6" s="21">
        <f t="shared" si="11"/>
        <v>90.3</v>
      </c>
      <c r="DG6" s="21">
        <f t="shared" si="11"/>
        <v>90.3</v>
      </c>
      <c r="DH6" s="20" t="str">
        <f>IF(DH7="","",IF(DH7="-","【-】","【"&amp;SUBSTITUTE(TEXT(DH7,"#,##0.00"),"-","△")&amp;"】"))</f>
        <v>【87.30】</v>
      </c>
      <c r="DI6" s="21">
        <f>IF(DI7="",NA(),DI7)</f>
        <v>3.78</v>
      </c>
      <c r="DJ6" s="21">
        <f t="shared" ref="DJ6:DR6" si="12">IF(DJ7="",NA(),DJ7)</f>
        <v>7.41</v>
      </c>
      <c r="DK6" s="21">
        <f t="shared" si="12"/>
        <v>10.69</v>
      </c>
      <c r="DL6" s="21">
        <f t="shared" si="12"/>
        <v>13.76</v>
      </c>
      <c r="DM6" s="21">
        <f t="shared" si="12"/>
        <v>16.5</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52035</v>
      </c>
      <c r="D7" s="23">
        <v>46</v>
      </c>
      <c r="E7" s="23">
        <v>17</v>
      </c>
      <c r="F7" s="23">
        <v>5</v>
      </c>
      <c r="G7" s="23">
        <v>0</v>
      </c>
      <c r="H7" s="23" t="s">
        <v>96</v>
      </c>
      <c r="I7" s="23" t="s">
        <v>97</v>
      </c>
      <c r="J7" s="23" t="s">
        <v>98</v>
      </c>
      <c r="K7" s="23" t="s">
        <v>99</v>
      </c>
      <c r="L7" s="23" t="s">
        <v>100</v>
      </c>
      <c r="M7" s="23" t="s">
        <v>101</v>
      </c>
      <c r="N7" s="24" t="s">
        <v>102</v>
      </c>
      <c r="O7" s="24">
        <v>58.89</v>
      </c>
      <c r="P7" s="24">
        <v>7.96</v>
      </c>
      <c r="Q7" s="24">
        <v>81.13</v>
      </c>
      <c r="R7" s="24">
        <v>3179</v>
      </c>
      <c r="S7" s="24">
        <v>84294</v>
      </c>
      <c r="T7" s="24">
        <v>692.8</v>
      </c>
      <c r="U7" s="24">
        <v>121.67</v>
      </c>
      <c r="V7" s="24">
        <v>6640</v>
      </c>
      <c r="W7" s="24">
        <v>3.76</v>
      </c>
      <c r="X7" s="24">
        <v>1765.96</v>
      </c>
      <c r="Y7" s="24">
        <v>106.72</v>
      </c>
      <c r="Z7" s="24">
        <v>102.05</v>
      </c>
      <c r="AA7" s="24">
        <v>101.53</v>
      </c>
      <c r="AB7" s="24">
        <v>105.79</v>
      </c>
      <c r="AC7" s="24">
        <v>105.82</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45.45</v>
      </c>
      <c r="AV7" s="24">
        <v>42.03</v>
      </c>
      <c r="AW7" s="24">
        <v>45.95</v>
      </c>
      <c r="AX7" s="24">
        <v>77.650000000000006</v>
      </c>
      <c r="AY7" s="24">
        <v>48.56</v>
      </c>
      <c r="AZ7" s="24">
        <v>43.5</v>
      </c>
      <c r="BA7" s="24">
        <v>44.14</v>
      </c>
      <c r="BB7" s="24">
        <v>37.24</v>
      </c>
      <c r="BC7" s="24">
        <v>33.58</v>
      </c>
      <c r="BD7" s="24">
        <v>35.42</v>
      </c>
      <c r="BE7" s="24">
        <v>36.94</v>
      </c>
      <c r="BF7" s="24">
        <v>0</v>
      </c>
      <c r="BG7" s="24">
        <v>0</v>
      </c>
      <c r="BH7" s="24">
        <v>0</v>
      </c>
      <c r="BI7" s="24">
        <v>0</v>
      </c>
      <c r="BJ7" s="24">
        <v>0</v>
      </c>
      <c r="BK7" s="24">
        <v>654.91999999999996</v>
      </c>
      <c r="BL7" s="24">
        <v>654.71</v>
      </c>
      <c r="BM7" s="24">
        <v>783.8</v>
      </c>
      <c r="BN7" s="24">
        <v>778.81</v>
      </c>
      <c r="BO7" s="24">
        <v>718.49</v>
      </c>
      <c r="BP7" s="24">
        <v>809.19</v>
      </c>
      <c r="BQ7" s="24">
        <v>64.489999999999995</v>
      </c>
      <c r="BR7" s="24">
        <v>60.25</v>
      </c>
      <c r="BS7" s="24">
        <v>60.52</v>
      </c>
      <c r="BT7" s="24">
        <v>64.08</v>
      </c>
      <c r="BU7" s="24">
        <v>58.89</v>
      </c>
      <c r="BV7" s="24">
        <v>65.39</v>
      </c>
      <c r="BW7" s="24">
        <v>65.37</v>
      </c>
      <c r="BX7" s="24">
        <v>68.11</v>
      </c>
      <c r="BY7" s="24">
        <v>67.23</v>
      </c>
      <c r="BZ7" s="24">
        <v>61.82</v>
      </c>
      <c r="CA7" s="24">
        <v>57.02</v>
      </c>
      <c r="CB7" s="24">
        <v>246.49</v>
      </c>
      <c r="CC7" s="24">
        <v>263.38</v>
      </c>
      <c r="CD7" s="24">
        <v>261.58999999999997</v>
      </c>
      <c r="CE7" s="24">
        <v>247.15</v>
      </c>
      <c r="CF7" s="24">
        <v>268.73</v>
      </c>
      <c r="CG7" s="24">
        <v>230.88</v>
      </c>
      <c r="CH7" s="24">
        <v>228.99</v>
      </c>
      <c r="CI7" s="24">
        <v>222.41</v>
      </c>
      <c r="CJ7" s="24">
        <v>228.21</v>
      </c>
      <c r="CK7" s="24">
        <v>246.9</v>
      </c>
      <c r="CL7" s="24">
        <v>273.68</v>
      </c>
      <c r="CM7" s="24">
        <v>51.37</v>
      </c>
      <c r="CN7" s="24">
        <v>48.44</v>
      </c>
      <c r="CO7" s="24">
        <v>49.76</v>
      </c>
      <c r="CP7" s="24">
        <v>48.91</v>
      </c>
      <c r="CQ7" s="24">
        <v>48.02</v>
      </c>
      <c r="CR7" s="24">
        <v>56.72</v>
      </c>
      <c r="CS7" s="24">
        <v>54.06</v>
      </c>
      <c r="CT7" s="24">
        <v>55.26</v>
      </c>
      <c r="CU7" s="24">
        <v>54.54</v>
      </c>
      <c r="CV7" s="24">
        <v>52.9</v>
      </c>
      <c r="CW7" s="24">
        <v>52.55</v>
      </c>
      <c r="CX7" s="24">
        <v>79.319999999999993</v>
      </c>
      <c r="CY7" s="24">
        <v>79.97</v>
      </c>
      <c r="CZ7" s="24">
        <v>80.52</v>
      </c>
      <c r="DA7" s="24">
        <v>80.75</v>
      </c>
      <c r="DB7" s="24">
        <v>81.78</v>
      </c>
      <c r="DC7" s="24">
        <v>90.04</v>
      </c>
      <c r="DD7" s="24">
        <v>90.11</v>
      </c>
      <c r="DE7" s="24">
        <v>90.52</v>
      </c>
      <c r="DF7" s="24">
        <v>90.3</v>
      </c>
      <c r="DG7" s="24">
        <v>90.3</v>
      </c>
      <c r="DH7" s="24">
        <v>87.3</v>
      </c>
      <c r="DI7" s="24">
        <v>3.78</v>
      </c>
      <c r="DJ7" s="24">
        <v>7.41</v>
      </c>
      <c r="DK7" s="24">
        <v>10.69</v>
      </c>
      <c r="DL7" s="24">
        <v>13.76</v>
      </c>
      <c r="DM7" s="24">
        <v>16.5</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威史</cp:lastModifiedBy>
  <cp:lastPrinted>2024-01-22T05:24:54Z</cp:lastPrinted>
  <dcterms:created xsi:type="dcterms:W3CDTF">2023-12-12T01:00:01Z</dcterms:created>
  <dcterms:modified xsi:type="dcterms:W3CDTF">2024-01-24T00:43:54Z</dcterms:modified>
  <cp:category/>
</cp:coreProperties>
</file>