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★★★　各照会モノ　★★★\【R05】\【R05.01.24〆】公営企業に係る経営比較分析表（令和4年度決算）の分析等について\4. 提出\"/>
    </mc:Choice>
  </mc:AlternateContent>
  <xr:revisionPtr revIDLastSave="0" documentId="13_ncr:1_{9BBF86BC-317A-45DA-815B-48F9C4191DAA}" xr6:coauthVersionLast="47" xr6:coauthVersionMax="47" xr10:uidLastSave="{00000000-0000-0000-0000-000000000000}"/>
  <workbookProtection workbookAlgorithmName="SHA-512" workbookHashValue="ilY9xRIOm4W9HYkjBgJ2LWRWCbKi1fQ96wB9hu92GcYFb3WC3+5FERT45kp92WP941aTdoOpjno/9b2HQNvfJw==" workbookSaltValue="vV7fMYpSbVpi2IRiHlyDlw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P6" i="5"/>
  <c r="O6" i="5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G85" i="4"/>
  <c r="BB10" i="4"/>
  <c r="AT10" i="4"/>
  <c r="AD10" i="4"/>
  <c r="W10" i="4"/>
  <c r="P10" i="4"/>
  <c r="I10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<sst xmlns="http://schemas.openxmlformats.org/spreadsheetml/2006/main" count="231" uniqueCount="117">
  <si>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</si>
  <si>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</si>
  <si>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</si>
  <si>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</si>
  <si>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</si>
  <si>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</si>
  <si>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</si>
  <si>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</si>
  <si>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</si>
  <si>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</si>
  <si>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</si>
  <si>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</si>
  <si>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</si>
  <si>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</si>
  <si>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</si>
  <si>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</si>
  <si>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</si>
  <si>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</si>
  <si>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</si>
  <si>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</si>
  <si>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</si>
  <si>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</si>
  <si>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</si>
  <si>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</si>
  <si>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</si>
  <si>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</si>
  <si>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</si>
  <si>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</si>
  <si>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</si>
  <si>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</si>
  <si>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</si>
  <si>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</si>
  <si>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</si>
  <si>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</si>
  <si>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</si>
  <si>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</si>
  <si>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</si>
  <si>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</si>
  <si>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</si>
  <si>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</si>
  <si>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</si>
  <si>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</si>
  <si>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</si>
  <si>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</si>
  <si>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</si>
  <si>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</si>
  <si>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</si>
  <si>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</si>
  <si>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</si>
  <si>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</si>
  <si>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</si>
  <si>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</si>
  <si>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</si>
  <si>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</si>
  <si>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</si>
  <si>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</si>
  <si>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</si>
  <si>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</si>
  <si>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</si>
  <si>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</si>
  <si>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</si>
  <si>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</si>
  <si>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</si>
  <si>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</si>
  <si>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</si>
  <si>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</si>
  <si>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</si>
  <si>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</si>
  <si>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</si>
  <si>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</si>
  <si>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</si>
  <si>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</si>
  <si>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</si>
  <si>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</si>
  <si>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</si>
  <si>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</si>
  <si>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</si>
  <si>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</si>
  <si>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</si>
  <si>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</si>
  <si>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</si>
  <si>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</si>
  <si>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</si>
  <si>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</si>
  <si>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</si>
  <si>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</si>
  <si>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</si>
  <si>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</si>
  <si>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</si>
  <si>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</si>
  <si>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</si>
  <si>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</si>
  <si>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</si>
  <si>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</si>
  <si>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</si>
  <si>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</si>
  <si>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横手市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</si>
  <si>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</si>
  <si>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</si>
  <si>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</si>
  <si>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</si>
  <si>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</si>
  <si>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</si>
  <si>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</si>
  <si>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</si>
  <si>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</si>
  <si>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</si>
  <si>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</si>
  <si>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</si>
  <si>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</si>
  <si>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</si>
  <si>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</si>
  <si>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</si>
  <si>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</si>
  <si>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②経常収支比率は105.50％と前年度より改善している。収益における下水道使用料は減となったものの、費用における減価償却費や支払利息の減が主な理由と考えられる。今後も引き続き水洗化率の向上を図り、収益の確保に努めていく必要がある。
③流動比率は年々上昇し、類似団体を上回っているが、内部留保資金が少ないことから、今後も計画的に資金を確保していく必要がある。
④企業債残高対事業規模比率は518.81％となり、前年度と比較して大幅に低下している。当該事業は設備投資の額が大きくなり、企業債に依存した経営となる傾向があるが、整備が終了段階に近づきつつあることから、近年は企業債残高も順調に減ってきている。
⑤⑥経費回収率は類似団体との比較では良好な状況であるが、汚水処理原価は劣る状況である。今後も収入確保や経費削減のための対策を検討、実施していく必要がある。
⑦汚水処理の大部分が流域下水道（県所管）の処理場で処理されていることから、施設利用率が非常に高くなっている。
⑧水洗化率は76.99％で、前年度と比較して微増となっている。類似団体と比較して低い状態であり、使用料収入の増加を図るためにも、今後も水洗化を促進する必要がある。</t>
    <rPh sb="22" eb="24">
      <t>カイゼン</t>
    </rPh>
    <rPh sb="29" eb="31">
      <t>シュウエキ</t>
    </rPh>
    <rPh sb="35" eb="41">
      <t>ゲスイドウシヨウリョウ</t>
    </rPh>
    <rPh sb="42" eb="43">
      <t>ゲン</t>
    </rPh>
    <rPh sb="51" eb="53">
      <t>ヒヨウ</t>
    </rPh>
    <rPh sb="57" eb="62">
      <t>ゲンカショウキャクヒ</t>
    </rPh>
    <rPh sb="63" eb="67">
      <t>シハライリソク</t>
    </rPh>
    <rPh sb="68" eb="69">
      <t>ゲン</t>
    </rPh>
    <rPh sb="70" eb="71">
      <t>オモ</t>
    </rPh>
    <rPh sb="72" eb="74">
      <t>リユウ</t>
    </rPh>
    <rPh sb="75" eb="76">
      <t>カンガ</t>
    </rPh>
    <rPh sb="205" eb="208">
      <t>ゼンネンド</t>
    </rPh>
    <rPh sb="209" eb="211">
      <t>ヒカク</t>
    </rPh>
    <rPh sb="213" eb="215">
      <t>オオハバ</t>
    </rPh>
    <rPh sb="337" eb="338">
      <t>オト</t>
    </rPh>
    <rPh sb="458" eb="459">
      <t>ゾウ</t>
    </rPh>
    <phoneticPr fontId="4"/>
  </si>
  <si>
    <t>①有形固定資産減価償却率は31.60％となっており、類似団体と比較すると高くなっている。
　現在も未普及地域において面整備を進めており、施設全体における老朽化施設の割合は現時点では高くないが、事業開始初期に整備した施設は整備から30年以上経過しており、老朽化の割合は年々高くなっている。今後はより効率的な長寿命化等を検討、実施していく必要がある。</t>
    <rPh sb="31" eb="33">
      <t>ヒカク</t>
    </rPh>
    <rPh sb="36" eb="37">
      <t>タカ</t>
    </rPh>
    <rPh sb="117" eb="119">
      <t>イジョウ</t>
    </rPh>
    <rPh sb="143" eb="145">
      <t>コンゴ</t>
    </rPh>
    <rPh sb="167" eb="169">
      <t>ヒツヨウ</t>
    </rPh>
    <phoneticPr fontId="4"/>
  </si>
  <si>
    <t>　当市の下水道事業は令和7年度までに概成することとしている。下水道は住民が快適な生活を送るために必要なインフラであり、事業終了後も施設を適切に維持管理していく必要があるが、初期に整備した施設については、かなりの年数が経過しているため、計画的に更新を行うほか、市単独処理場については、令和5年10月に流域下水道への接続が完了している。
　経常収支比率は100％を超えているが、人口減少や節水環境の影響により、使用料収入は減少が見込まれる一方、施設の老朽化により維持管理費は増加していくことが予想され、将来的な収支は決して楽観できない状況にある。今後は水洗化促進の取り組みによる収益の増加に努めるとともに、効率的な施設管理手法を検討、実施していくことで経常経費の更なる縮減を図っていく。</t>
    <rPh sb="141" eb="143">
      <t>レイワ</t>
    </rPh>
    <rPh sb="144" eb="145">
      <t>ネン</t>
    </rPh>
    <rPh sb="147" eb="148">
      <t>ツキ</t>
    </rPh>
    <rPh sb="159" eb="161">
      <t>カンリョウ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</si>
</sst>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2-4C49-9EB3-E2BB9F21D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0.17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2-4C49-9EB3-E2BB9F21D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1579.07</c:v>
                </c:pt>
                <c:pt idx="1">
                  <c:v>1541.73</c:v>
                </c:pt>
                <c:pt idx="2">
                  <c:v>1611.73</c:v>
                </c:pt>
                <c:pt idx="3">
                  <c:v>1583.73</c:v>
                </c:pt>
                <c:pt idx="4">
                  <c:v>1531.2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1-43C7-A05F-8A5954E8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59.19</c:v>
                </c:pt>
                <c:pt idx="1">
                  <c:v>68.31</c:v>
                </c:pt>
                <c:pt idx="2">
                  <c:v>65.28</c:v>
                </c:pt>
                <c:pt idx="3">
                  <c:v>64.92</c:v>
                </c:pt>
                <c:pt idx="4">
                  <c:v>64.14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1-43C7-A05F-8A5954E8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72.459999999999994</c:v>
                </c:pt>
                <c:pt idx="1">
                  <c:v>74.28</c:v>
                </c:pt>
                <c:pt idx="2">
                  <c:v>75.400000000000006</c:v>
                </c:pt>
                <c:pt idx="3">
                  <c:v>76.209999999999994</c:v>
                </c:pt>
                <c:pt idx="4">
                  <c:v>76.989999999999995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A-49A5-9E4A-6CBC3E157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86.66</c:v>
                </c:pt>
                <c:pt idx="1">
                  <c:v>92.62</c:v>
                </c:pt>
                <c:pt idx="2">
                  <c:v>92.72</c:v>
                </c:pt>
                <c:pt idx="3">
                  <c:v>92.88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A-49A5-9E4A-6CBC3E157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104.97</c:v>
                </c:pt>
                <c:pt idx="1">
                  <c:v>104.76</c:v>
                </c:pt>
                <c:pt idx="2">
                  <c:v>101.57</c:v>
                </c:pt>
                <c:pt idx="3">
                  <c:v>104.61</c:v>
                </c:pt>
                <c:pt idx="4">
                  <c:v>105.5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F-45AA-B493-028EE760B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108.43</c:v>
                </c:pt>
                <c:pt idx="1">
                  <c:v>106.99</c:v>
                </c:pt>
                <c:pt idx="2">
                  <c:v>107.85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F-45AA-B493-028EE760B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23.98</c:v>
                </c:pt>
                <c:pt idx="1">
                  <c:v>25.9</c:v>
                </c:pt>
                <c:pt idx="2">
                  <c:v>27.79</c:v>
                </c:pt>
                <c:pt idx="3">
                  <c:v>29.77</c:v>
                </c:pt>
                <c:pt idx="4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D-4618-87CB-4E51A92A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17.350000000000001</c:v>
                </c:pt>
                <c:pt idx="1">
                  <c:v>26.36</c:v>
                </c:pt>
                <c:pt idx="2">
                  <c:v>23.79</c:v>
                </c:pt>
                <c:pt idx="3">
                  <c:v>25.66</c:v>
                </c:pt>
                <c:pt idx="4">
                  <c:v>27.46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D-4618-87CB-4E51A92A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B-4AAE-BAB1-04C2433D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1.43</c:v>
                </c:pt>
                <c:pt idx="2">
                  <c:v>1.22</c:v>
                </c:pt>
                <c:pt idx="3">
                  <c:v>1.61</c:v>
                </c:pt>
                <c:pt idx="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B-4AAE-BAB1-04C2433D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5-461B-B78E-FD70A5D82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12.89</c:v>
                </c:pt>
                <c:pt idx="1">
                  <c:v>7.42</c:v>
                </c:pt>
                <c:pt idx="2">
                  <c:v>4.72</c:v>
                </c:pt>
                <c:pt idx="3">
                  <c:v>4.49</c:v>
                </c:pt>
                <c:pt idx="4">
                  <c:v>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5-461B-B78E-FD70A5D82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71.900000000000006</c:v>
                </c:pt>
                <c:pt idx="1">
                  <c:v>75.819999999999993</c:v>
                </c:pt>
                <c:pt idx="2">
                  <c:v>85.28</c:v>
                </c:pt>
                <c:pt idx="3">
                  <c:v>87.41</c:v>
                </c:pt>
                <c:pt idx="4">
                  <c:v>90.25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1-4ADA-8F2D-65AA98EE4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54.32</c:v>
                </c:pt>
                <c:pt idx="1">
                  <c:v>68.180000000000007</c:v>
                </c:pt>
                <c:pt idx="2">
                  <c:v>67.930000000000007</c:v>
                </c:pt>
                <c:pt idx="3">
                  <c:v>68.53</c:v>
                </c:pt>
                <c:pt idx="4">
                  <c:v>69.180000000000007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C1-4ADA-8F2D-65AA98EE4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1018.78</c:v>
                </c:pt>
                <c:pt idx="1">
                  <c:v>986.36</c:v>
                </c:pt>
                <c:pt idx="2">
                  <c:v>934.74</c:v>
                </c:pt>
                <c:pt idx="3">
                  <c:v>873.8</c:v>
                </c:pt>
                <c:pt idx="4">
                  <c:v>518.80999999999995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4-4260-AB80-C37D1CCD6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1000.94</c:v>
                </c:pt>
                <c:pt idx="1">
                  <c:v>847.44</c:v>
                </c:pt>
                <c:pt idx="2">
                  <c:v>857.88</c:v>
                </c:pt>
                <c:pt idx="3">
                  <c:v>825.1</c:v>
                </c:pt>
                <c:pt idx="4">
                  <c:v>789.87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A4-4260-AB80-C37D1CCD6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99.33</c:v>
                </c:pt>
                <c:pt idx="1">
                  <c:v>99.89</c:v>
                </c:pt>
                <c:pt idx="2">
                  <c:v>99.53</c:v>
                </c:pt>
                <c:pt idx="3">
                  <c:v>99.86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4E5-A9C9-7E1D5E1AE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93.77</c:v>
                </c:pt>
                <c:pt idx="1">
                  <c:v>94.69</c:v>
                </c:pt>
                <c:pt idx="2">
                  <c:v>94.97</c:v>
                </c:pt>
                <c:pt idx="3">
                  <c:v>97.07</c:v>
                </c:pt>
                <c:pt idx="4">
                  <c:v>98.06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4-44E5-A9C9-7E1D5E1AE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163.81</c:v>
                </c:pt>
                <c:pt idx="1">
                  <c:v>162.51</c:v>
                </c:pt>
                <c:pt idx="2">
                  <c:v>162.11000000000001</c:v>
                </c:pt>
                <c:pt idx="3">
                  <c:v>161.66999999999999</c:v>
                </c:pt>
                <c:pt idx="4">
                  <c:v>161.29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2-4B97-8D41-F0FDB36DE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165.57</c:v>
                </c:pt>
                <c:pt idx="1">
                  <c:v>159.78</c:v>
                </c:pt>
                <c:pt idx="2">
                  <c:v>159.49</c:v>
                </c:pt>
                <c:pt idx="3">
                  <c:v>157.81</c:v>
                </c:pt>
                <c:pt idx="4">
                  <c:v>157.37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2-4B97-8D41-F0FDB36DE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</row>
    <row r="3" spans="1:78" ht="9.75" customHeight="1" x14ac:dyDescent="0.15">
      <c r="A3" s="2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</row>
    <row r="4" spans="1:78" ht="9.75" customHeight="1" x14ac:dyDescent="0.15">
      <c r="A4" s="2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2" t="str">
        <f>データ!H6</f>
        <v>秋田県　横手市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59" t="str">
        <f>データ!I6</f>
        <v>法適用</v>
      </c>
      <c r="C8" s="59"/>
      <c r="D8" s="59"/>
      <c r="E8" s="59"/>
      <c r="F8" s="59"/>
      <c r="G8" s="59"/>
      <c r="H8" s="59"/>
      <c r="I8" s="59" t="str">
        <f>データ!J6</f>
        <v>下水道事業</v>
      </c>
      <c r="J8" s="59"/>
      <c r="K8" s="59"/>
      <c r="L8" s="59"/>
      <c r="M8" s="59"/>
      <c r="N8" s="59"/>
      <c r="O8" s="59"/>
      <c r="P8" s="59" t="str">
        <f>データ!K6</f>
        <v>公共下水道</v>
      </c>
      <c r="Q8" s="59"/>
      <c r="R8" s="59"/>
      <c r="S8" s="59"/>
      <c r="T8" s="59"/>
      <c r="U8" s="59"/>
      <c r="V8" s="59"/>
      <c r="W8" s="59" t="str">
        <f>データ!L6</f>
        <v>Bd1</v>
      </c>
      <c r="X8" s="59"/>
      <c r="Y8" s="59"/>
      <c r="Z8" s="59"/>
      <c r="AA8" s="59"/>
      <c r="AB8" s="59"/>
      <c r="AC8" s="59"/>
      <c r="AD8" s="60" t="str">
        <f>データ!$M$6</f>
        <v>非設置</v>
      </c>
      <c r="AE8" s="60"/>
      <c r="AF8" s="60"/>
      <c r="AG8" s="60"/>
      <c r="AH8" s="60"/>
      <c r="AI8" s="60"/>
      <c r="AJ8" s="60"/>
      <c r="AK8" s="3"/>
      <c r="AL8" s="39">
        <f>データ!S6</f>
        <v>84294</v>
      </c>
      <c r="AM8" s="39"/>
      <c r="AN8" s="39"/>
      <c r="AO8" s="39"/>
      <c r="AP8" s="39"/>
      <c r="AQ8" s="39"/>
      <c r="AR8" s="39"/>
      <c r="AS8" s="39"/>
      <c r="AT8" s="40">
        <f>データ!T6</f>
        <v>692.8</v>
      </c>
      <c r="AU8" s="40"/>
      <c r="AV8" s="40"/>
      <c r="AW8" s="40"/>
      <c r="AX8" s="40"/>
      <c r="AY8" s="40"/>
      <c r="AZ8" s="40"/>
      <c r="BA8" s="40"/>
      <c r="BB8" s="40">
        <f>データ!U6</f>
        <v>121.67</v>
      </c>
      <c r="BC8" s="40"/>
      <c r="BD8" s="40"/>
      <c r="BE8" s="40"/>
      <c r="BF8" s="40"/>
      <c r="BG8" s="40"/>
      <c r="BH8" s="40"/>
      <c r="BI8" s="40"/>
      <c r="BJ8" s="3"/>
      <c r="BK8" s="3"/>
      <c r="BL8" s="55" t="s">
        <v>10</v>
      </c>
      <c r="BM8" s="56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46" t="s">
        <v>20</v>
      </c>
      <c r="BM9" s="47"/>
      <c r="BN9" s="48" t="s">
        <v>21</v>
      </c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9"/>
    </row>
    <row r="10" spans="1:78" ht="18.75" customHeight="1" x14ac:dyDescent="0.15">
      <c r="A10" s="2"/>
      <c r="B10" s="40" t="str">
        <f>データ!N6</f>
        <v>-</v>
      </c>
      <c r="C10" s="40"/>
      <c r="D10" s="40"/>
      <c r="E10" s="40"/>
      <c r="F10" s="40"/>
      <c r="G10" s="40"/>
      <c r="H10" s="40"/>
      <c r="I10" s="40">
        <f>データ!O6</f>
        <v>57.56</v>
      </c>
      <c r="J10" s="40"/>
      <c r="K10" s="40"/>
      <c r="L10" s="40"/>
      <c r="M10" s="40"/>
      <c r="N10" s="40"/>
      <c r="O10" s="40"/>
      <c r="P10" s="40">
        <f>データ!P6</f>
        <v>51.61</v>
      </c>
      <c r="Q10" s="40"/>
      <c r="R10" s="40"/>
      <c r="S10" s="40"/>
      <c r="T10" s="40"/>
      <c r="U10" s="40"/>
      <c r="V10" s="40"/>
      <c r="W10" s="40">
        <f>データ!Q6</f>
        <v>89.89</v>
      </c>
      <c r="X10" s="40"/>
      <c r="Y10" s="40"/>
      <c r="Z10" s="40"/>
      <c r="AA10" s="40"/>
      <c r="AB10" s="40"/>
      <c r="AC10" s="40"/>
      <c r="AD10" s="39">
        <f>データ!R6</f>
        <v>3179</v>
      </c>
      <c r="AE10" s="39"/>
      <c r="AF10" s="39"/>
      <c r="AG10" s="39"/>
      <c r="AH10" s="39"/>
      <c r="AI10" s="39"/>
      <c r="AJ10" s="39"/>
      <c r="AK10" s="2"/>
      <c r="AL10" s="39">
        <f>データ!V6</f>
        <v>43064</v>
      </c>
      <c r="AM10" s="39"/>
      <c r="AN10" s="39"/>
      <c r="AO10" s="39"/>
      <c r="AP10" s="39"/>
      <c r="AQ10" s="39"/>
      <c r="AR10" s="39"/>
      <c r="AS10" s="39"/>
      <c r="AT10" s="40">
        <f>データ!W6</f>
        <v>19.23</v>
      </c>
      <c r="AU10" s="40"/>
      <c r="AV10" s="40"/>
      <c r="AW10" s="40"/>
      <c r="AX10" s="40"/>
      <c r="AY10" s="40"/>
      <c r="AZ10" s="40"/>
      <c r="BA10" s="40"/>
      <c r="BB10" s="40">
        <f>データ!X6</f>
        <v>2239.42</v>
      </c>
      <c r="BC10" s="40"/>
      <c r="BD10" s="40"/>
      <c r="BE10" s="40"/>
      <c r="BF10" s="40"/>
      <c r="BG10" s="40"/>
      <c r="BH10" s="40"/>
      <c r="BI10" s="40"/>
      <c r="BJ10" s="2"/>
      <c r="BK10" s="2"/>
      <c r="BL10" s="41" t="s">
        <v>22</v>
      </c>
      <c r="BM10" s="42"/>
      <c r="BN10" s="43" t="s">
        <v>23</v>
      </c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24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2" t="s">
        <v>26</v>
      </c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4"/>
    </row>
    <row r="15" spans="1:78" ht="13.5" customHeight="1" x14ac:dyDescent="0.15">
      <c r="A15" s="2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1"/>
      <c r="BK15" s="2"/>
      <c r="BL15" s="35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7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4" t="s">
        <v>114</v>
      </c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4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4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4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4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4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4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4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4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4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4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4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4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4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4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4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4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4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4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4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4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4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4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4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4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4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4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4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7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2" t="s">
        <v>27</v>
      </c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4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5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7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4" t="s">
        <v>115</v>
      </c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4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4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4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4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4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4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4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4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4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4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4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4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6"/>
    </row>
    <row r="60" spans="1:78" ht="13.5" customHeight="1" x14ac:dyDescent="0.15">
      <c r="A60" s="2"/>
      <c r="B60" s="29" t="s">
        <v>28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1"/>
      <c r="BK60" s="2"/>
      <c r="BL60" s="74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6"/>
    </row>
    <row r="61" spans="1:78" ht="13.5" customHeight="1" x14ac:dyDescent="0.15">
      <c r="A61" s="2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1"/>
      <c r="BK61" s="2"/>
      <c r="BL61" s="74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4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7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2" t="s">
        <v>29</v>
      </c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4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5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7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4" t="s">
        <v>116</v>
      </c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4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4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4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4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4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4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4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4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4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4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4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4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4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4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4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7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9"/>
    </row>
    <row r="83" spans="1:78" x14ac:dyDescent="0.15">
      <c r="C83" s="38" t="s">
        <v>30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Qx93CsdInL6Olw1uZs1LXH59x7cD0+U/qVHUN6mHiS9pF6XiJZCZqv0SMeGFy9wDl+VOcN5DAMkUvCQ6ujyisA==" saltValue="YHv+N6P1n/HGJ5XVj+V++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67" t="s">
        <v>52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  <c r="Y3" s="73" t="s">
        <v>53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 t="s">
        <v>54</v>
      </c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/>
      <c r="Y4" s="66" t="s">
        <v>56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 t="s">
        <v>57</v>
      </c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 t="s">
        <v>58</v>
      </c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 t="s">
        <v>59</v>
      </c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 t="s">
        <v>60</v>
      </c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 t="s">
        <v>61</v>
      </c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 t="s">
        <v>62</v>
      </c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 t="s">
        <v>63</v>
      </c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 t="s">
        <v>64</v>
      </c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 t="s">
        <v>65</v>
      </c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 t="s">
        <v>66</v>
      </c>
      <c r="EF4" s="66"/>
      <c r="EG4" s="66"/>
      <c r="EH4" s="66"/>
      <c r="EI4" s="66"/>
      <c r="EJ4" s="66"/>
      <c r="EK4" s="66"/>
      <c r="EL4" s="66"/>
      <c r="EM4" s="66"/>
      <c r="EN4" s="66"/>
      <c r="EO4" s="66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52035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秋田県　横手市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Bd1</v>
      </c>
      <c r="M6" s="19" t="str">
        <f t="shared" si="3"/>
        <v>非設置</v>
      </c>
      <c r="N6" s="20" t="str">
        <f t="shared" si="3"/>
        <v>-</v>
      </c>
      <c r="O6" s="20">
        <f t="shared" si="3"/>
        <v>57.56</v>
      </c>
      <c r="P6" s="20">
        <f t="shared" si="3"/>
        <v>51.61</v>
      </c>
      <c r="Q6" s="20">
        <f t="shared" si="3"/>
        <v>89.89</v>
      </c>
      <c r="R6" s="20">
        <f t="shared" si="3"/>
        <v>3179</v>
      </c>
      <c r="S6" s="20">
        <f t="shared" si="3"/>
        <v>84294</v>
      </c>
      <c r="T6" s="20">
        <f t="shared" si="3"/>
        <v>692.8</v>
      </c>
      <c r="U6" s="20">
        <f t="shared" si="3"/>
        <v>121.67</v>
      </c>
      <c r="V6" s="20">
        <f t="shared" si="3"/>
        <v>43064</v>
      </c>
      <c r="W6" s="20">
        <f t="shared" si="3"/>
        <v>19.23</v>
      </c>
      <c r="X6" s="20">
        <f t="shared" si="3"/>
        <v>2239.42</v>
      </c>
      <c r="Y6" s="21">
        <f>IF(Y7="",NA(),Y7)</f>
        <v>104.97</v>
      </c>
      <c r="Z6" s="21">
        <f t="shared" ref="Z6:AH6" si="4">IF(Z7="",NA(),Z7)</f>
        <v>104.76</v>
      </c>
      <c r="AA6" s="21">
        <f t="shared" si="4"/>
        <v>101.57</v>
      </c>
      <c r="AB6" s="21">
        <f t="shared" si="4"/>
        <v>104.61</v>
      </c>
      <c r="AC6" s="21">
        <f t="shared" si="4"/>
        <v>105.5</v>
      </c>
      <c r="AD6" s="21">
        <f t="shared" si="4"/>
        <v>108.43</v>
      </c>
      <c r="AE6" s="21">
        <f t="shared" si="4"/>
        <v>106.99</v>
      </c>
      <c r="AF6" s="21">
        <f t="shared" si="4"/>
        <v>107.85</v>
      </c>
      <c r="AG6" s="21">
        <f t="shared" si="4"/>
        <v>108.04</v>
      </c>
      <c r="AH6" s="21">
        <f t="shared" si="4"/>
        <v>107.49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12.89</v>
      </c>
      <c r="AP6" s="21">
        <f t="shared" si="5"/>
        <v>7.42</v>
      </c>
      <c r="AQ6" s="21">
        <f t="shared" si="5"/>
        <v>4.72</v>
      </c>
      <c r="AR6" s="21">
        <f t="shared" si="5"/>
        <v>4.49</v>
      </c>
      <c r="AS6" s="21">
        <f t="shared" si="5"/>
        <v>5.41</v>
      </c>
      <c r="AT6" s="20" t="str">
        <f>IF(AT7="","",IF(AT7="-","【-】","【"&amp;SUBSTITUTE(TEXT(AT7,"#,##0.00"),"-","△")&amp;"】"))</f>
        <v>【3.15】</v>
      </c>
      <c r="AU6" s="21">
        <f>IF(AU7="",NA(),AU7)</f>
        <v>71.900000000000006</v>
      </c>
      <c r="AV6" s="21">
        <f t="shared" ref="AV6:BD6" si="6">IF(AV7="",NA(),AV7)</f>
        <v>75.819999999999993</v>
      </c>
      <c r="AW6" s="21">
        <f t="shared" si="6"/>
        <v>85.28</v>
      </c>
      <c r="AX6" s="21">
        <f t="shared" si="6"/>
        <v>87.41</v>
      </c>
      <c r="AY6" s="21">
        <f t="shared" si="6"/>
        <v>90.25</v>
      </c>
      <c r="AZ6" s="21">
        <f t="shared" si="6"/>
        <v>54.32</v>
      </c>
      <c r="BA6" s="21">
        <f t="shared" si="6"/>
        <v>68.180000000000007</v>
      </c>
      <c r="BB6" s="21">
        <f t="shared" si="6"/>
        <v>67.930000000000007</v>
      </c>
      <c r="BC6" s="21">
        <f t="shared" si="6"/>
        <v>68.53</v>
      </c>
      <c r="BD6" s="21">
        <f t="shared" si="6"/>
        <v>69.180000000000007</v>
      </c>
      <c r="BE6" s="20" t="str">
        <f>IF(BE7="","",IF(BE7="-","【-】","【"&amp;SUBSTITUTE(TEXT(BE7,"#,##0.00"),"-","△")&amp;"】"))</f>
        <v>【73.44】</v>
      </c>
      <c r="BF6" s="21">
        <f>IF(BF7="",NA(),BF7)</f>
        <v>1018.78</v>
      </c>
      <c r="BG6" s="21">
        <f t="shared" ref="BG6:BO6" si="7">IF(BG7="",NA(),BG7)</f>
        <v>986.36</v>
      </c>
      <c r="BH6" s="21">
        <f t="shared" si="7"/>
        <v>934.74</v>
      </c>
      <c r="BI6" s="21">
        <f t="shared" si="7"/>
        <v>873.8</v>
      </c>
      <c r="BJ6" s="21">
        <f t="shared" si="7"/>
        <v>518.80999999999995</v>
      </c>
      <c r="BK6" s="21">
        <f t="shared" si="7"/>
        <v>1000.94</v>
      </c>
      <c r="BL6" s="21">
        <f t="shared" si="7"/>
        <v>847.44</v>
      </c>
      <c r="BM6" s="21">
        <f t="shared" si="7"/>
        <v>857.88</v>
      </c>
      <c r="BN6" s="21">
        <f t="shared" si="7"/>
        <v>825.1</v>
      </c>
      <c r="BO6" s="21">
        <f t="shared" si="7"/>
        <v>789.87</v>
      </c>
      <c r="BP6" s="20" t="str">
        <f>IF(BP7="","",IF(BP7="-","【-】","【"&amp;SUBSTITUTE(TEXT(BP7,"#,##0.00"),"-","△")&amp;"】"))</f>
        <v>【652.82】</v>
      </c>
      <c r="BQ6" s="21">
        <f>IF(BQ7="",NA(),BQ7)</f>
        <v>99.33</v>
      </c>
      <c r="BR6" s="21">
        <f t="shared" ref="BR6:BZ6" si="8">IF(BR7="",NA(),BR7)</f>
        <v>99.89</v>
      </c>
      <c r="BS6" s="21">
        <f t="shared" si="8"/>
        <v>99.53</v>
      </c>
      <c r="BT6" s="21">
        <f t="shared" si="8"/>
        <v>99.86</v>
      </c>
      <c r="BU6" s="21">
        <f t="shared" si="8"/>
        <v>100</v>
      </c>
      <c r="BV6" s="21">
        <f t="shared" si="8"/>
        <v>93.77</v>
      </c>
      <c r="BW6" s="21">
        <f t="shared" si="8"/>
        <v>94.69</v>
      </c>
      <c r="BX6" s="21">
        <f t="shared" si="8"/>
        <v>94.97</v>
      </c>
      <c r="BY6" s="21">
        <f t="shared" si="8"/>
        <v>97.07</v>
      </c>
      <c r="BZ6" s="21">
        <f t="shared" si="8"/>
        <v>98.06</v>
      </c>
      <c r="CA6" s="20" t="str">
        <f>IF(CA7="","",IF(CA7="-","【-】","【"&amp;SUBSTITUTE(TEXT(CA7,"#,##0.00"),"-","△")&amp;"】"))</f>
        <v>【97.61】</v>
      </c>
      <c r="CB6" s="21">
        <f>IF(CB7="",NA(),CB7)</f>
        <v>163.81</v>
      </c>
      <c r="CC6" s="21">
        <f t="shared" ref="CC6:CK6" si="9">IF(CC7="",NA(),CC7)</f>
        <v>162.51</v>
      </c>
      <c r="CD6" s="21">
        <f t="shared" si="9"/>
        <v>162.11000000000001</v>
      </c>
      <c r="CE6" s="21">
        <f t="shared" si="9"/>
        <v>161.66999999999999</v>
      </c>
      <c r="CF6" s="21">
        <f t="shared" si="9"/>
        <v>161.29</v>
      </c>
      <c r="CG6" s="21">
        <f t="shared" si="9"/>
        <v>165.57</v>
      </c>
      <c r="CH6" s="21">
        <f t="shared" si="9"/>
        <v>159.78</v>
      </c>
      <c r="CI6" s="21">
        <f t="shared" si="9"/>
        <v>159.49</v>
      </c>
      <c r="CJ6" s="21">
        <f t="shared" si="9"/>
        <v>157.81</v>
      </c>
      <c r="CK6" s="21">
        <f t="shared" si="9"/>
        <v>157.37</v>
      </c>
      <c r="CL6" s="20" t="str">
        <f>IF(CL7="","",IF(CL7="-","【-】","【"&amp;SUBSTITUTE(TEXT(CL7,"#,##0.00"),"-","△")&amp;"】"))</f>
        <v>【138.29】</v>
      </c>
      <c r="CM6" s="21">
        <f>IF(CM7="",NA(),CM7)</f>
        <v>1579.07</v>
      </c>
      <c r="CN6" s="21">
        <f t="shared" ref="CN6:CV6" si="10">IF(CN7="",NA(),CN7)</f>
        <v>1541.73</v>
      </c>
      <c r="CO6" s="21">
        <f t="shared" si="10"/>
        <v>1611.73</v>
      </c>
      <c r="CP6" s="21">
        <f t="shared" si="10"/>
        <v>1583.73</v>
      </c>
      <c r="CQ6" s="21">
        <f t="shared" si="10"/>
        <v>1531.2</v>
      </c>
      <c r="CR6" s="21">
        <f t="shared" si="10"/>
        <v>59.19</v>
      </c>
      <c r="CS6" s="21">
        <f t="shared" si="10"/>
        <v>68.31</v>
      </c>
      <c r="CT6" s="21">
        <f t="shared" si="10"/>
        <v>65.28</v>
      </c>
      <c r="CU6" s="21">
        <f t="shared" si="10"/>
        <v>64.92</v>
      </c>
      <c r="CV6" s="21">
        <f t="shared" si="10"/>
        <v>64.14</v>
      </c>
      <c r="CW6" s="20" t="str">
        <f>IF(CW7="","",IF(CW7="-","【-】","【"&amp;SUBSTITUTE(TEXT(CW7,"#,##0.00"),"-","△")&amp;"】"))</f>
        <v>【59.10】</v>
      </c>
      <c r="CX6" s="21">
        <f>IF(CX7="",NA(),CX7)</f>
        <v>72.459999999999994</v>
      </c>
      <c r="CY6" s="21">
        <f t="shared" ref="CY6:DG6" si="11">IF(CY7="",NA(),CY7)</f>
        <v>74.28</v>
      </c>
      <c r="CZ6" s="21">
        <f t="shared" si="11"/>
        <v>75.400000000000006</v>
      </c>
      <c r="DA6" s="21">
        <f t="shared" si="11"/>
        <v>76.209999999999994</v>
      </c>
      <c r="DB6" s="21">
        <f t="shared" si="11"/>
        <v>76.989999999999995</v>
      </c>
      <c r="DC6" s="21">
        <f t="shared" si="11"/>
        <v>86.66</v>
      </c>
      <c r="DD6" s="21">
        <f t="shared" si="11"/>
        <v>92.62</v>
      </c>
      <c r="DE6" s="21">
        <f t="shared" si="11"/>
        <v>92.72</v>
      </c>
      <c r="DF6" s="21">
        <f t="shared" si="11"/>
        <v>92.88</v>
      </c>
      <c r="DG6" s="21">
        <f t="shared" si="11"/>
        <v>92.9</v>
      </c>
      <c r="DH6" s="20" t="str">
        <f>IF(DH7="","",IF(DH7="-","【-】","【"&amp;SUBSTITUTE(TEXT(DH7,"#,##0.00"),"-","△")&amp;"】"))</f>
        <v>【95.82】</v>
      </c>
      <c r="DI6" s="21">
        <f>IF(DI7="",NA(),DI7)</f>
        <v>23.98</v>
      </c>
      <c r="DJ6" s="21">
        <f t="shared" ref="DJ6:DR6" si="12">IF(DJ7="",NA(),DJ7)</f>
        <v>25.9</v>
      </c>
      <c r="DK6" s="21">
        <f t="shared" si="12"/>
        <v>27.79</v>
      </c>
      <c r="DL6" s="21">
        <f t="shared" si="12"/>
        <v>29.77</v>
      </c>
      <c r="DM6" s="21">
        <f t="shared" si="12"/>
        <v>31.6</v>
      </c>
      <c r="DN6" s="21">
        <f t="shared" si="12"/>
        <v>17.350000000000001</v>
      </c>
      <c r="DO6" s="21">
        <f t="shared" si="12"/>
        <v>26.36</v>
      </c>
      <c r="DP6" s="21">
        <f t="shared" si="12"/>
        <v>23.79</v>
      </c>
      <c r="DQ6" s="21">
        <f t="shared" si="12"/>
        <v>25.66</v>
      </c>
      <c r="DR6" s="21">
        <f t="shared" si="12"/>
        <v>27.46</v>
      </c>
      <c r="DS6" s="20" t="str">
        <f>IF(DS7="","",IF(DS7="-","【-】","【"&amp;SUBSTITUTE(TEXT(DS7,"#,##0.00"),"-","△")&amp;"】"))</f>
        <v>【39.74】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0.01</v>
      </c>
      <c r="DZ6" s="21">
        <f t="shared" si="13"/>
        <v>1.43</v>
      </c>
      <c r="EA6" s="21">
        <f t="shared" si="13"/>
        <v>1.22</v>
      </c>
      <c r="EB6" s="21">
        <f t="shared" si="13"/>
        <v>1.61</v>
      </c>
      <c r="EC6" s="21">
        <f t="shared" si="13"/>
        <v>2.08</v>
      </c>
      <c r="ED6" s="20" t="str">
        <f>IF(ED7="","",IF(ED7="-","【-】","【"&amp;SUBSTITUTE(TEXT(ED7,"#,##0.00"),"-","△")&amp;"】"))</f>
        <v>【7.62】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0.09</v>
      </c>
      <c r="EL6" s="21">
        <f t="shared" si="14"/>
        <v>0.09</v>
      </c>
      <c r="EM6" s="21">
        <f t="shared" si="14"/>
        <v>0.17</v>
      </c>
      <c r="EN6" s="21">
        <f t="shared" si="14"/>
        <v>0.13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52035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57.56</v>
      </c>
      <c r="P7" s="24">
        <v>51.61</v>
      </c>
      <c r="Q7" s="24">
        <v>89.89</v>
      </c>
      <c r="R7" s="24">
        <v>3179</v>
      </c>
      <c r="S7" s="24">
        <v>84294</v>
      </c>
      <c r="T7" s="24">
        <v>692.8</v>
      </c>
      <c r="U7" s="24">
        <v>121.67</v>
      </c>
      <c r="V7" s="24">
        <v>43064</v>
      </c>
      <c r="W7" s="24">
        <v>19.23</v>
      </c>
      <c r="X7" s="24">
        <v>2239.42</v>
      </c>
      <c r="Y7" s="24">
        <v>104.97</v>
      </c>
      <c r="Z7" s="24">
        <v>104.76</v>
      </c>
      <c r="AA7" s="24">
        <v>101.57</v>
      </c>
      <c r="AB7" s="24">
        <v>104.61</v>
      </c>
      <c r="AC7" s="24">
        <v>105.5</v>
      </c>
      <c r="AD7" s="24">
        <v>108.43</v>
      </c>
      <c r="AE7" s="24">
        <v>106.99</v>
      </c>
      <c r="AF7" s="24">
        <v>107.85</v>
      </c>
      <c r="AG7" s="24">
        <v>108.04</v>
      </c>
      <c r="AH7" s="24">
        <v>107.49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12.89</v>
      </c>
      <c r="AP7" s="24">
        <v>7.42</v>
      </c>
      <c r="AQ7" s="24">
        <v>4.72</v>
      </c>
      <c r="AR7" s="24">
        <v>4.49</v>
      </c>
      <c r="AS7" s="24">
        <v>5.41</v>
      </c>
      <c r="AT7" s="24">
        <v>3.15</v>
      </c>
      <c r="AU7" s="24">
        <v>71.900000000000006</v>
      </c>
      <c r="AV7" s="24">
        <v>75.819999999999993</v>
      </c>
      <c r="AW7" s="24">
        <v>85.28</v>
      </c>
      <c r="AX7" s="24">
        <v>87.41</v>
      </c>
      <c r="AY7" s="24">
        <v>90.25</v>
      </c>
      <c r="AZ7" s="24">
        <v>54.32</v>
      </c>
      <c r="BA7" s="24">
        <v>68.180000000000007</v>
      </c>
      <c r="BB7" s="24">
        <v>67.930000000000007</v>
      </c>
      <c r="BC7" s="24">
        <v>68.53</v>
      </c>
      <c r="BD7" s="24">
        <v>69.180000000000007</v>
      </c>
      <c r="BE7" s="24">
        <v>73.44</v>
      </c>
      <c r="BF7" s="24">
        <v>1018.78</v>
      </c>
      <c r="BG7" s="24">
        <v>986.36</v>
      </c>
      <c r="BH7" s="24">
        <v>934.74</v>
      </c>
      <c r="BI7" s="24">
        <v>873.8</v>
      </c>
      <c r="BJ7" s="24">
        <v>518.80999999999995</v>
      </c>
      <c r="BK7" s="24">
        <v>1000.94</v>
      </c>
      <c r="BL7" s="24">
        <v>847.44</v>
      </c>
      <c r="BM7" s="24">
        <v>857.88</v>
      </c>
      <c r="BN7" s="24">
        <v>825.1</v>
      </c>
      <c r="BO7" s="24">
        <v>789.87</v>
      </c>
      <c r="BP7" s="24">
        <v>652.82000000000005</v>
      </c>
      <c r="BQ7" s="24">
        <v>99.33</v>
      </c>
      <c r="BR7" s="24">
        <v>99.89</v>
      </c>
      <c r="BS7" s="24">
        <v>99.53</v>
      </c>
      <c r="BT7" s="24">
        <v>99.86</v>
      </c>
      <c r="BU7" s="24">
        <v>100</v>
      </c>
      <c r="BV7" s="24">
        <v>93.77</v>
      </c>
      <c r="BW7" s="24">
        <v>94.69</v>
      </c>
      <c r="BX7" s="24">
        <v>94.97</v>
      </c>
      <c r="BY7" s="24">
        <v>97.07</v>
      </c>
      <c r="BZ7" s="24">
        <v>98.06</v>
      </c>
      <c r="CA7" s="24">
        <v>97.61</v>
      </c>
      <c r="CB7" s="24">
        <v>163.81</v>
      </c>
      <c r="CC7" s="24">
        <v>162.51</v>
      </c>
      <c r="CD7" s="24">
        <v>162.11000000000001</v>
      </c>
      <c r="CE7" s="24">
        <v>161.66999999999999</v>
      </c>
      <c r="CF7" s="24">
        <v>161.29</v>
      </c>
      <c r="CG7" s="24">
        <v>165.57</v>
      </c>
      <c r="CH7" s="24">
        <v>159.78</v>
      </c>
      <c r="CI7" s="24">
        <v>159.49</v>
      </c>
      <c r="CJ7" s="24">
        <v>157.81</v>
      </c>
      <c r="CK7" s="24">
        <v>157.37</v>
      </c>
      <c r="CL7" s="24">
        <v>138.29</v>
      </c>
      <c r="CM7" s="24">
        <v>1579.07</v>
      </c>
      <c r="CN7" s="24">
        <v>1541.73</v>
      </c>
      <c r="CO7" s="24">
        <v>1611.73</v>
      </c>
      <c r="CP7" s="24">
        <v>1583.73</v>
      </c>
      <c r="CQ7" s="24">
        <v>1531.2</v>
      </c>
      <c r="CR7" s="24">
        <v>59.19</v>
      </c>
      <c r="CS7" s="24">
        <v>68.31</v>
      </c>
      <c r="CT7" s="24">
        <v>65.28</v>
      </c>
      <c r="CU7" s="24">
        <v>64.92</v>
      </c>
      <c r="CV7" s="24">
        <v>64.14</v>
      </c>
      <c r="CW7" s="24">
        <v>59.1</v>
      </c>
      <c r="CX7" s="24">
        <v>72.459999999999994</v>
      </c>
      <c r="CY7" s="24">
        <v>74.28</v>
      </c>
      <c r="CZ7" s="24">
        <v>75.400000000000006</v>
      </c>
      <c r="DA7" s="24">
        <v>76.209999999999994</v>
      </c>
      <c r="DB7" s="24">
        <v>76.989999999999995</v>
      </c>
      <c r="DC7" s="24">
        <v>86.66</v>
      </c>
      <c r="DD7" s="24">
        <v>92.62</v>
      </c>
      <c r="DE7" s="24">
        <v>92.72</v>
      </c>
      <c r="DF7" s="24">
        <v>92.88</v>
      </c>
      <c r="DG7" s="24">
        <v>92.9</v>
      </c>
      <c r="DH7" s="24">
        <v>95.82</v>
      </c>
      <c r="DI7" s="24">
        <v>23.98</v>
      </c>
      <c r="DJ7" s="24">
        <v>25.9</v>
      </c>
      <c r="DK7" s="24">
        <v>27.79</v>
      </c>
      <c r="DL7" s="24">
        <v>29.77</v>
      </c>
      <c r="DM7" s="24">
        <v>31.6</v>
      </c>
      <c r="DN7" s="24">
        <v>17.350000000000001</v>
      </c>
      <c r="DO7" s="24">
        <v>26.36</v>
      </c>
      <c r="DP7" s="24">
        <v>23.79</v>
      </c>
      <c r="DQ7" s="24">
        <v>25.66</v>
      </c>
      <c r="DR7" s="24">
        <v>27.46</v>
      </c>
      <c r="DS7" s="24">
        <v>39.74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0.01</v>
      </c>
      <c r="DZ7" s="24">
        <v>1.43</v>
      </c>
      <c r="EA7" s="24">
        <v>1.22</v>
      </c>
      <c r="EB7" s="24">
        <v>1.61</v>
      </c>
      <c r="EC7" s="24">
        <v>2.08</v>
      </c>
      <c r="ED7" s="24">
        <v>7.62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0.09</v>
      </c>
      <c r="EL7" s="24">
        <v>0.09</v>
      </c>
      <c r="EM7" s="24">
        <v>0.17</v>
      </c>
      <c r="EN7" s="24">
        <v>0.13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吉田 威史</cp:lastModifiedBy>
  <cp:lastPrinted>2024-01-22T01:03:05Z</cp:lastPrinted>
  <dcterms:created xsi:type="dcterms:W3CDTF">2023-12-12T00:42:55Z</dcterms:created>
  <dcterms:modified xsi:type="dcterms:W3CDTF">2024-01-24T00:43:21Z</dcterms:modified>
  <cp:category/>
</cp:coreProperties>
</file>