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各照会モノ　★★★\【R04】\済【R05.01.19〆】公営企業に係る経営比較分析表（令和３年度決算）の分析等について\4. 提出\ホームページ掲載用\"/>
    </mc:Choice>
  </mc:AlternateContent>
  <workbookProtection workbookAlgorithmName="SHA-512" workbookHashValue="Sf1Kbb5QZ0IctgOEb0Eek0uBetF3mTGO5q6xWG7zf6ZcWcJetKqA4r6SzAwqPEQ5fUqOCnX+AU8IvlfRU+Xt8w==" workbookSaltValue="zL+0VljzaTJ54X1Yf7lYUQ==" workbookSpinCount="100000" lockStructure="1"/>
  <bookViews>
    <workbookView xWindow="0" yWindow="0" windowWidth="28800" windowHeight="123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<sst xmlns="http://schemas.openxmlformats.org/spreadsheetml/2006/main" count="253" uniqueCount="116">
  <si>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</si>
  <si>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</si>
  <si>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</si>
  <si>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</si>
  <si>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</si>
  <si>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</si>
  <si>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</si>
  <si>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</si>
  <si>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</si>
  <si>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</si>
  <si>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</si>
  <si>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</si>
  <si>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</si>
  <si>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</si>
  <si>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</si>
  <si>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</si>
  <si>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</si>
  <si>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</si>
  <si>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</si>
  <si>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</si>
  <si>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</si>
  <si>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</si>
  <si>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</si>
  <si>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</si>
  <si>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</si>
  <si>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</si>
  <si>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</si>
  <si>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</si>
  <si>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</si>
  <si>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</si>
  <si>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</si>
  <si>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</si>
  <si>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</si>
  <si>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</si>
  <si>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</si>
  <si>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</si>
  <si>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</si>
  <si>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</si>
  <si>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</si>
  <si>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</si>
  <si>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</si>
  <si>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</si>
  <si>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</si>
  <si>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</si>
  <si>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</si>
  <si>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</si>
  <si>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</si>
  <si>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</si>
  <si>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</si>
  <si>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</si>
  <si>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</si>
  <si>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</si>
  <si>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</si>
  <si>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</si>
  <si>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</si>
  <si>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</si>
  <si>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</si>
  <si>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</si>
  <si>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</si>
  <si>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</si>
  <si>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</si>
  <si>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</si>
  <si>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</si>
  <si>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</si>
  <si>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</si>
  <si>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</si>
  <si>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</si>
  <si>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</si>
  <si>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</si>
  <si>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</si>
  <si>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</si>
  <si>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</si>
  <si>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</si>
  <si>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</si>
  <si>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</si>
  <si>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</si>
  <si>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</si>
  <si>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</si>
  <si>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</si>
  <si>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</si>
  <si>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</si>
  <si>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</si>
  <si>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</si>
  <si>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</si>
  <si>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</si>
  <si>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</si>
  <si>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</si>
  <si>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</si>
  <si>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</si>
  <si>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</si>
  <si>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</si>
  <si>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</si>
  <si>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</si>
  <si>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</si>
  <si>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</si>
  <si>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</si>
  <si>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</si>
  <si>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</si>
  <si>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</si>
  <si>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</si>
  <si>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</si>
  <si>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</si>
  <si>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</si>
  <si>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</si>
  <si>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</si>
  <si>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</si>
  <si>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</si>
  <si>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</si>
  <si>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</si>
  <si>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</si>
  <si>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</si>
  <si>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</si>
  <si>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</si>
  <si>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農業集落排水事業は平成30年度から法適用となった。
　事業開始当初に建設された施設については、処理場の設備の更新時期を迎えているが、施設利用率が低水準であることや、維持管理費を圧縮するため、処理区の統廃合事業を進めていくこととしている。
　人口減少や節水環境の影響により、使用料収入の減少は避けられないが、水洗化促進による収益の確保に努め、効率的な施設管理手法を検討、実施していくことで経常経費の更なる縮減を図っていく。</t>
  </si>
  <si>
    <t>①②経常収支比率は105.79％と前年度より改善している。収益における集落排水施設使用料の増、費用における支払利息の減が主な理由と考えられる。今後も引き続き水洗化率の向上を図り、収益の確保に努めていく必要がある。
③浄化センターの統廃合に伴い、国庫補助金等や企業債による収入が大幅に増加したことから、流動比率は類似団体と比較して非常に高くなっている。
④企業債残高は今後の処理場の統廃合事業により、今までの減少幅が縮小する見込みである。企業債残高対事業規模比率について「0」となっているのは、現状、適正な使用料設定としていることから、今後の償還については総務省が示す「分流式下水道に係る経費」の繰出基準に全額該当するものと判断し、残高の全額を一般会計からの繰入により償還するものとしたことによるものである。
⑤⑥経費回収率、汚水処理原価は、いずれも類似団体との比較では劣る状況である。今後も収入確保や経費削減のための対策を検討し、継続して実施していく必要がある。
⑦施設利用率は48.91％と類似団体よりも下回っている。人口減少、水洗化率の伸び悩みによるものであり、施設の統廃合を進めるとともに、水洗化率の向上に努めなければならない。
⑧水洗化率は毎年度微増しているが、80.75％と類似団体と比較して低い状態である。使用料収入の増加を図るためにも、今後も水洗化を促進する必要がある。</t>
    <rPh sb="17" eb="20">
      <t>ゼンネンド</t>
    </rPh>
    <rPh sb="22" eb="24">
      <t>カイゼン</t>
    </rPh>
    <rPh sb="35" eb="41">
      <t>シュウラクハイスイシセツ</t>
    </rPh>
    <rPh sb="108" eb="110">
      <t>ジョウカ</t>
    </rPh>
    <rPh sb="119" eb="120">
      <t>トモナ</t>
    </rPh>
    <rPh sb="122" eb="127">
      <t>コッコホジョキン</t>
    </rPh>
    <rPh sb="127" eb="128">
      <t>トウ</t>
    </rPh>
    <rPh sb="129" eb="132">
      <t>キギョウサイ</t>
    </rPh>
    <rPh sb="135" eb="137">
      <t>シュウニュウ</t>
    </rPh>
    <rPh sb="138" eb="140">
      <t>オオハバ</t>
    </rPh>
    <rPh sb="141" eb="143">
      <t>ゾウカ</t>
    </rPh>
    <rPh sb="160" eb="162">
      <t>ヒカク</t>
    </rPh>
    <rPh sb="164" eb="166">
      <t>ヒジョウ</t>
    </rPh>
    <rPh sb="167" eb="168">
      <t>タカ</t>
    </rPh>
    <phoneticPr fontId="4"/>
  </si>
  <si>
    <t>①地方公営企業法の全部を適用（平成30年度適用）してから間もないこともあり、有形固定資産減価償却率は13.76％と低い値である。
　新たな区域の施設整備は行わず、今後も加速する老朽化に対応するため、計画的な施設の更新、統廃合を進めていく。</t>
    <rPh sb="1" eb="3">
      <t>チホウ</t>
    </rPh>
    <rPh sb="3" eb="5">
      <t>コウエイ</t>
    </rPh>
    <rPh sb="5" eb="7">
      <t>キギョウ</t>
    </rPh>
    <rPh sb="7" eb="8">
      <t>ホウ</t>
    </rPh>
    <rPh sb="9" eb="11">
      <t>ゼンブ</t>
    </rPh>
    <rPh sb="12" eb="14">
      <t>テキヨウ</t>
    </rPh>
    <rPh sb="15" eb="17">
      <t>ヘイセイ</t>
    </rPh>
    <rPh sb="19" eb="21">
      <t>ネンド</t>
    </rPh>
    <rPh sb="21" eb="23">
      <t>テキヨウ</t>
    </rPh>
    <rPh sb="28" eb="29">
      <t>マ</t>
    </rPh>
    <rPh sb="81" eb="83">
      <t>コンゴ</t>
    </rPh>
    <rPh sb="84" eb="86">
      <t>カソク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</si>
</sst>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8C7-41FB-B20A-BF4F7C9F7F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0.02</c:v>
                </c:pt>
                <c:pt idx="3">
                  <c:v>0.02</c:v>
                </c:pt>
                <c:pt idx="4">
                  <c:v>0.01</c:v>
                </c:pt>
              </c:numCache>
            </c:numRef>
          </c:val>
          <c:smooth val="0"/>
          <c:extLst>
            <c:ext xmlns:c16="http://schemas.microsoft.com/office/drawing/2014/chart" uri="{C3380CC4-5D6E-409C-BE32-E72D297353CC}">
              <c16:uniqueId val="{00000001-18C7-41FB-B20A-BF4F7C9F7F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106.72</c:v>
                </c:pt>
                <c:pt idx="2">
                  <c:v>102.05</c:v>
                </c:pt>
                <c:pt idx="3">
                  <c:v>101.53</c:v>
                </c:pt>
                <c:pt idx="4">
                  <c:v>105.79</c:v>
                </c:pt>
              </c:numCache>
            </c:numRef>
          </c:val>
          <c:extLst>
            <c:ext xmlns:c16="http://schemas.microsoft.com/office/drawing/2014/chart" uri="{C3380CC4-5D6E-409C-BE32-E72D297353CC}">
              <c16:uniqueId val="{00000000-06E4-4EBB-A893-746C0E2DF0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101.27</c:v>
                </c:pt>
                <c:pt idx="2">
                  <c:v>101.91</c:v>
                </c:pt>
                <c:pt idx="3">
                  <c:v>103.09</c:v>
                </c:pt>
                <c:pt idx="4">
                  <c:v>102.11</c:v>
                </c:pt>
              </c:numCache>
            </c:numRef>
          </c:val>
          <c:smooth val="0"/>
          <c:extLst>
            <c:ext xmlns:c16="http://schemas.microsoft.com/office/drawing/2014/chart" uri="{C3380CC4-5D6E-409C-BE32-E72D297353CC}">
              <c16:uniqueId val="{00000001-06E4-4EBB-A893-746C0E2DF0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3.78</c:v>
                </c:pt>
                <c:pt idx="2">
                  <c:v>7.41</c:v>
                </c:pt>
                <c:pt idx="3">
                  <c:v>10.69</c:v>
                </c:pt>
                <c:pt idx="4">
                  <c:v>13.76</c:v>
                </c:pt>
              </c:numCache>
            </c:numRef>
          </c:val>
          <c:extLst>
            <c:ext xmlns:c16="http://schemas.microsoft.com/office/drawing/2014/chart" uri="{C3380CC4-5D6E-409C-BE32-E72D297353CC}">
              <c16:uniqueId val="{00000000-22AF-4B56-AE88-A7DB3FEF0B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24.32</c:v>
                </c:pt>
                <c:pt idx="2">
                  <c:v>28.19</c:v>
                </c:pt>
                <c:pt idx="3">
                  <c:v>24.8</c:v>
                </c:pt>
                <c:pt idx="4">
                  <c:v>28.12</c:v>
                </c:pt>
              </c:numCache>
            </c:numRef>
          </c:val>
          <c:smooth val="0"/>
          <c:extLst>
            <c:ext xmlns:c16="http://schemas.microsoft.com/office/drawing/2014/chart" uri="{C3380CC4-5D6E-409C-BE32-E72D297353CC}">
              <c16:uniqueId val="{00000001-22AF-4B56-AE88-A7DB3FEF0B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BB1-4821-B598-82358449C6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BB1-4821-B598-82358449C6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C8-43D0-8CF0-069DED30C1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137.09</c:v>
                </c:pt>
                <c:pt idx="2">
                  <c:v>127.98</c:v>
                </c:pt>
                <c:pt idx="3">
                  <c:v>101.24</c:v>
                </c:pt>
                <c:pt idx="4">
                  <c:v>124.9</c:v>
                </c:pt>
              </c:numCache>
            </c:numRef>
          </c:val>
          <c:smooth val="0"/>
          <c:extLst>
            <c:ext xmlns:c16="http://schemas.microsoft.com/office/drawing/2014/chart" uri="{C3380CC4-5D6E-409C-BE32-E72D297353CC}">
              <c16:uniqueId val="{00000001-ADC8-43D0-8CF0-069DED30C1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45.45</c:v>
                </c:pt>
                <c:pt idx="2">
                  <c:v>42.03</c:v>
                </c:pt>
                <c:pt idx="3">
                  <c:v>45.95</c:v>
                </c:pt>
                <c:pt idx="4">
                  <c:v>77.650000000000006</c:v>
                </c:pt>
              </c:numCache>
            </c:numRef>
          </c:val>
          <c:extLst>
            <c:ext xmlns:c16="http://schemas.microsoft.com/office/drawing/2014/chart" uri="{C3380CC4-5D6E-409C-BE32-E72D297353CC}">
              <c16:uniqueId val="{00000000-FE30-4E1A-B0D2-B44890282B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43.5</c:v>
                </c:pt>
                <c:pt idx="2">
                  <c:v>44.14</c:v>
                </c:pt>
                <c:pt idx="3">
                  <c:v>37.24</c:v>
                </c:pt>
                <c:pt idx="4">
                  <c:v>33.58</c:v>
                </c:pt>
              </c:numCache>
            </c:numRef>
          </c:val>
          <c:smooth val="0"/>
          <c:extLst>
            <c:ext xmlns:c16="http://schemas.microsoft.com/office/drawing/2014/chart" uri="{C3380CC4-5D6E-409C-BE32-E72D297353CC}">
              <c16:uniqueId val="{00000001-FE30-4E1A-B0D2-B44890282B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1A1-420B-A68F-328AAD700D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654.91999999999996</c:v>
                </c:pt>
                <c:pt idx="2">
                  <c:v>654.71</c:v>
                </c:pt>
                <c:pt idx="3">
                  <c:v>783.8</c:v>
                </c:pt>
                <c:pt idx="4">
                  <c:v>778.81</c:v>
                </c:pt>
              </c:numCache>
            </c:numRef>
          </c:val>
          <c:smooth val="0"/>
          <c:extLst>
            <c:ext xmlns:c16="http://schemas.microsoft.com/office/drawing/2014/chart" uri="{C3380CC4-5D6E-409C-BE32-E72D297353CC}">
              <c16:uniqueId val="{00000001-C1A1-420B-A68F-328AAD700D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64.489999999999995</c:v>
                </c:pt>
                <c:pt idx="2">
                  <c:v>60.25</c:v>
                </c:pt>
                <c:pt idx="3">
                  <c:v>60.52</c:v>
                </c:pt>
                <c:pt idx="4">
                  <c:v>64.08</c:v>
                </c:pt>
              </c:numCache>
            </c:numRef>
          </c:val>
          <c:extLst>
            <c:ext xmlns:c16="http://schemas.microsoft.com/office/drawing/2014/chart" uri="{C3380CC4-5D6E-409C-BE32-E72D297353CC}">
              <c16:uniqueId val="{00000000-BE8C-40A6-9BE4-E84EDA99D7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65.39</c:v>
                </c:pt>
                <c:pt idx="2">
                  <c:v>65.37</c:v>
                </c:pt>
                <c:pt idx="3">
                  <c:v>68.11</c:v>
                </c:pt>
                <c:pt idx="4">
                  <c:v>67.23</c:v>
                </c:pt>
              </c:numCache>
            </c:numRef>
          </c:val>
          <c:smooth val="0"/>
          <c:extLst>
            <c:ext xmlns:c16="http://schemas.microsoft.com/office/drawing/2014/chart" uri="{C3380CC4-5D6E-409C-BE32-E72D297353CC}">
              <c16:uniqueId val="{00000001-BE8C-40A6-9BE4-E84EDA99D7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246.49</c:v>
                </c:pt>
                <c:pt idx="2">
                  <c:v>263.38</c:v>
                </c:pt>
                <c:pt idx="3">
                  <c:v>261.58999999999997</c:v>
                </c:pt>
                <c:pt idx="4">
                  <c:v>247.15</c:v>
                </c:pt>
              </c:numCache>
            </c:numRef>
          </c:val>
          <c:extLst>
            <c:ext xmlns:c16="http://schemas.microsoft.com/office/drawing/2014/chart" uri="{C3380CC4-5D6E-409C-BE32-E72D297353CC}">
              <c16:uniqueId val="{00000000-4869-488D-80CA-17F42DAE06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230.88</c:v>
                </c:pt>
                <c:pt idx="2">
                  <c:v>228.99</c:v>
                </c:pt>
                <c:pt idx="3">
                  <c:v>222.41</c:v>
                </c:pt>
                <c:pt idx="4">
                  <c:v>228.21</c:v>
                </c:pt>
              </c:numCache>
            </c:numRef>
          </c:val>
          <c:smooth val="0"/>
          <c:extLst>
            <c:ext xmlns:c16="http://schemas.microsoft.com/office/drawing/2014/chart" uri="{C3380CC4-5D6E-409C-BE32-E72D297353CC}">
              <c16:uniqueId val="{00000001-4869-488D-80CA-17F42DAE06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51.37</c:v>
                </c:pt>
                <c:pt idx="2">
                  <c:v>48.44</c:v>
                </c:pt>
                <c:pt idx="3">
                  <c:v>49.76</c:v>
                </c:pt>
                <c:pt idx="4">
                  <c:v>48.91</c:v>
                </c:pt>
              </c:numCache>
            </c:numRef>
          </c:val>
          <c:extLst>
            <c:ext xmlns:c16="http://schemas.microsoft.com/office/drawing/2014/chart" uri="{C3380CC4-5D6E-409C-BE32-E72D297353CC}">
              <c16:uniqueId val="{00000000-9ECA-435F-BDC5-EBECA9D2AC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54.06</c:v>
                </c:pt>
                <c:pt idx="3">
                  <c:v>55.26</c:v>
                </c:pt>
                <c:pt idx="4">
                  <c:v>54.54</c:v>
                </c:pt>
              </c:numCache>
            </c:numRef>
          </c:val>
          <c:smooth val="0"/>
          <c:extLst>
            <c:ext xmlns:c16="http://schemas.microsoft.com/office/drawing/2014/chart" uri="{C3380CC4-5D6E-409C-BE32-E72D297353CC}">
              <c16:uniqueId val="{00000001-9ECA-435F-BDC5-EBECA9D2AC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79.319999999999993</c:v>
                </c:pt>
                <c:pt idx="2">
                  <c:v>79.97</c:v>
                </c:pt>
                <c:pt idx="3">
                  <c:v>80.52</c:v>
                </c:pt>
                <c:pt idx="4">
                  <c:v>80.75</c:v>
                </c:pt>
              </c:numCache>
            </c:numRef>
          </c:val>
          <c:extLst>
            <c:ext xmlns:c16="http://schemas.microsoft.com/office/drawing/2014/chart" uri="{C3380CC4-5D6E-409C-BE32-E72D297353CC}">
              <c16:uniqueId val="{00000000-C1F7-4BAE-9505-7C4E35F49F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90.04</c:v>
                </c:pt>
                <c:pt idx="2">
                  <c:v>90.11</c:v>
                </c:pt>
                <c:pt idx="3">
                  <c:v>90.52</c:v>
                </c:pt>
                <c:pt idx="4">
                  <c:v>90.3</c:v>
                </c:pt>
              </c:numCache>
            </c:numRef>
          </c:val>
          <c:smooth val="0"/>
          <c:extLst>
            <c:ext xmlns:c16="http://schemas.microsoft.com/office/drawing/2014/chart" uri="{C3380CC4-5D6E-409C-BE32-E72D297353CC}">
              <c16:uniqueId val="{00000001-C1F7-4BAE-9505-7C4E35F49F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横手市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85912</v>
      </c>
      <c r="AM8" s="42"/>
      <c r="AN8" s="42"/>
      <c r="AO8" s="42"/>
      <c r="AP8" s="42"/>
      <c r="AQ8" s="42"/>
      <c r="AR8" s="42"/>
      <c r="AS8" s="42"/>
      <c r="AT8" s="35">
        <f>データ!T6</f>
        <v>692.8</v>
      </c>
      <c r="AU8" s="35"/>
      <c r="AV8" s="35"/>
      <c r="AW8" s="35"/>
      <c r="AX8" s="35"/>
      <c r="AY8" s="35"/>
      <c r="AZ8" s="35"/>
      <c r="BA8" s="35"/>
      <c r="BB8" s="35">
        <f>データ!U6</f>
        <v>124.01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56.41</v>
      </c>
      <c r="J10" s="35"/>
      <c r="K10" s="35"/>
      <c r="L10" s="35"/>
      <c r="M10" s="35"/>
      <c r="N10" s="35"/>
      <c r="O10" s="35"/>
      <c r="P10" s="35">
        <f>データ!P6</f>
        <v>8.06</v>
      </c>
      <c r="Q10" s="35"/>
      <c r="R10" s="35"/>
      <c r="S10" s="35"/>
      <c r="T10" s="35"/>
      <c r="U10" s="35"/>
      <c r="V10" s="35"/>
      <c r="W10" s="35">
        <f>データ!Q6</f>
        <v>81.42</v>
      </c>
      <c r="X10" s="35"/>
      <c r="Y10" s="35"/>
      <c r="Z10" s="35"/>
      <c r="AA10" s="35"/>
      <c r="AB10" s="35"/>
      <c r="AC10" s="35"/>
      <c r="AD10" s="42">
        <f>データ!R6</f>
        <v>3179</v>
      </c>
      <c r="AE10" s="42"/>
      <c r="AF10" s="42"/>
      <c r="AG10" s="42"/>
      <c r="AH10" s="42"/>
      <c r="AI10" s="42"/>
      <c r="AJ10" s="42"/>
      <c r="AK10" s="2"/>
      <c r="AL10" s="42">
        <f>データ!V6</f>
        <v>6872</v>
      </c>
      <c r="AM10" s="42"/>
      <c r="AN10" s="42"/>
      <c r="AO10" s="42"/>
      <c r="AP10" s="42"/>
      <c r="AQ10" s="42"/>
      <c r="AR10" s="42"/>
      <c r="AS10" s="42"/>
      <c r="AT10" s="35">
        <f>データ!W6</f>
        <v>3.76</v>
      </c>
      <c r="AU10" s="35"/>
      <c r="AV10" s="35"/>
      <c r="AW10" s="35"/>
      <c r="AX10" s="35"/>
      <c r="AY10" s="35"/>
      <c r="AZ10" s="35"/>
      <c r="BA10" s="35"/>
      <c r="BB10" s="35">
        <f>データ!X6</f>
        <v>1827.66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oqiIRNtpzqe1KuMnEPWQLu+cp6xXRdEMgdxNGoy/HOcM2cY6Bq+PyR9oYFOsau/AtbaExyFOZw0Soz/VotGEGg==" saltValue="yaD2pgxCwheLxV/Q8KZjH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52035</v>
      </c>
      <c r="D6" s="19">
        <f t="shared" si="3"/>
        <v>46</v>
      </c>
      <c r="E6" s="19">
        <f t="shared" si="3"/>
        <v>17</v>
      </c>
      <c r="F6" s="19">
        <f t="shared" si="3"/>
        <v>5</v>
      </c>
      <c r="G6" s="19">
        <f t="shared" si="3"/>
        <v>0</v>
      </c>
      <c r="H6" s="19" t="str">
        <f t="shared" si="3"/>
        <v>秋田県　横手市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56.41</v>
      </c>
      <c r="P6" s="20">
        <f t="shared" si="3"/>
        <v>8.06</v>
      </c>
      <c r="Q6" s="20">
        <f t="shared" si="3"/>
        <v>81.42</v>
      </c>
      <c r="R6" s="20">
        <f t="shared" si="3"/>
        <v>3179</v>
      </c>
      <c r="S6" s="20">
        <f t="shared" si="3"/>
        <v>85912</v>
      </c>
      <c r="T6" s="20">
        <f t="shared" si="3"/>
        <v>692.8</v>
      </c>
      <c r="U6" s="20">
        <f t="shared" si="3"/>
        <v>124.01</v>
      </c>
      <c r="V6" s="20">
        <f t="shared" si="3"/>
        <v>6872</v>
      </c>
      <c r="W6" s="20">
        <f t="shared" si="3"/>
        <v>3.76</v>
      </c>
      <c r="X6" s="20">
        <f t="shared" si="3"/>
        <v>1827.66</v>
      </c>
      <c r="Y6" s="21" t="str">
        <f>IF(Y7="",NA(),Y7)</f>
        <v>-</v>
      </c>
      <c r="Z6" s="21">
        <f t="shared" ref="Z6:AH6" si="4">IF(Z7="",NA(),Z7)</f>
        <v>106.72</v>
      </c>
      <c r="AA6" s="21">
        <f t="shared" si="4"/>
        <v>102.05</v>
      </c>
      <c r="AB6" s="21">
        <f t="shared" si="4"/>
        <v>101.53</v>
      </c>
      <c r="AC6" s="21">
        <f t="shared" si="4"/>
        <v>105.79</v>
      </c>
      <c r="AD6" s="21" t="str">
        <f t="shared" si="4"/>
        <v>-</v>
      </c>
      <c r="AE6" s="21">
        <f t="shared" si="4"/>
        <v>101.27</v>
      </c>
      <c r="AF6" s="21">
        <f t="shared" si="4"/>
        <v>101.91</v>
      </c>
      <c r="AG6" s="21">
        <f t="shared" si="4"/>
        <v>103.09</v>
      </c>
      <c r="AH6" s="21">
        <f t="shared" si="4"/>
        <v>102.11</v>
      </c>
      <c r="AI6" s="20" t="str">
        <f>IF(AI7="","",IF(AI7="-","【-】","【"&amp;SUBSTITUTE(TEXT(AI7,"#,##0.00"),"-","△")&amp;"】"))</f>
        <v>【104.16】</v>
      </c>
      <c r="AJ6" s="21" t="str">
        <f>IF(AJ7="",NA(),AJ7)</f>
        <v>-</v>
      </c>
      <c r="AK6" s="20">
        <f t="shared" ref="AK6:AS6" si="5">IF(AK7="",NA(),AK7)</f>
        <v>0</v>
      </c>
      <c r="AL6" s="20">
        <f t="shared" si="5"/>
        <v>0</v>
      </c>
      <c r="AM6" s="20">
        <f t="shared" si="5"/>
        <v>0</v>
      </c>
      <c r="AN6" s="20">
        <f t="shared" si="5"/>
        <v>0</v>
      </c>
      <c r="AO6" s="21" t="str">
        <f t="shared" si="5"/>
        <v>-</v>
      </c>
      <c r="AP6" s="21">
        <f t="shared" si="5"/>
        <v>137.09</v>
      </c>
      <c r="AQ6" s="21">
        <f t="shared" si="5"/>
        <v>127.98</v>
      </c>
      <c r="AR6" s="21">
        <f t="shared" si="5"/>
        <v>101.24</v>
      </c>
      <c r="AS6" s="21">
        <f t="shared" si="5"/>
        <v>124.9</v>
      </c>
      <c r="AT6" s="20" t="str">
        <f>IF(AT7="","",IF(AT7="-","【-】","【"&amp;SUBSTITUTE(TEXT(AT7,"#,##0.00"),"-","△")&amp;"】"))</f>
        <v>【128.23】</v>
      </c>
      <c r="AU6" s="21" t="str">
        <f>IF(AU7="",NA(),AU7)</f>
        <v>-</v>
      </c>
      <c r="AV6" s="21">
        <f t="shared" ref="AV6:BD6" si="6">IF(AV7="",NA(),AV7)</f>
        <v>45.45</v>
      </c>
      <c r="AW6" s="21">
        <f t="shared" si="6"/>
        <v>42.03</v>
      </c>
      <c r="AX6" s="21">
        <f t="shared" si="6"/>
        <v>45.95</v>
      </c>
      <c r="AY6" s="21">
        <f t="shared" si="6"/>
        <v>77.650000000000006</v>
      </c>
      <c r="AZ6" s="21" t="str">
        <f t="shared" si="6"/>
        <v>-</v>
      </c>
      <c r="BA6" s="21">
        <f t="shared" si="6"/>
        <v>43.5</v>
      </c>
      <c r="BB6" s="21">
        <f t="shared" si="6"/>
        <v>44.14</v>
      </c>
      <c r="BC6" s="21">
        <f t="shared" si="6"/>
        <v>37.24</v>
      </c>
      <c r="BD6" s="21">
        <f t="shared" si="6"/>
        <v>33.58</v>
      </c>
      <c r="BE6" s="20" t="str">
        <f>IF(BE7="","",IF(BE7="-","【-】","【"&amp;SUBSTITUTE(TEXT(BE7,"#,##0.00"),"-","△")&amp;"】"))</f>
        <v>【34.77】</v>
      </c>
      <c r="BF6" s="21" t="str">
        <f>IF(BF7="",NA(),BF7)</f>
        <v>-</v>
      </c>
      <c r="BG6" s="20">
        <f t="shared" ref="BG6:BO6" si="7">IF(BG7="",NA(),BG7)</f>
        <v>0</v>
      </c>
      <c r="BH6" s="20">
        <f t="shared" si="7"/>
        <v>0</v>
      </c>
      <c r="BI6" s="20">
        <f t="shared" si="7"/>
        <v>0</v>
      </c>
      <c r="BJ6" s="20">
        <f t="shared" si="7"/>
        <v>0</v>
      </c>
      <c r="BK6" s="21" t="str">
        <f t="shared" si="7"/>
        <v>-</v>
      </c>
      <c r="BL6" s="21">
        <f t="shared" si="7"/>
        <v>654.91999999999996</v>
      </c>
      <c r="BM6" s="21">
        <f t="shared" si="7"/>
        <v>654.71</v>
      </c>
      <c r="BN6" s="21">
        <f t="shared" si="7"/>
        <v>783.8</v>
      </c>
      <c r="BO6" s="21">
        <f t="shared" si="7"/>
        <v>778.81</v>
      </c>
      <c r="BP6" s="20" t="str">
        <f>IF(BP7="","",IF(BP7="-","【-】","【"&amp;SUBSTITUTE(TEXT(BP7,"#,##0.00"),"-","△")&amp;"】"))</f>
        <v>【786.37】</v>
      </c>
      <c r="BQ6" s="21" t="str">
        <f>IF(BQ7="",NA(),BQ7)</f>
        <v>-</v>
      </c>
      <c r="BR6" s="21">
        <f t="shared" ref="BR6:BZ6" si="8">IF(BR7="",NA(),BR7)</f>
        <v>64.489999999999995</v>
      </c>
      <c r="BS6" s="21">
        <f t="shared" si="8"/>
        <v>60.25</v>
      </c>
      <c r="BT6" s="21">
        <f t="shared" si="8"/>
        <v>60.52</v>
      </c>
      <c r="BU6" s="21">
        <f t="shared" si="8"/>
        <v>64.08</v>
      </c>
      <c r="BV6" s="21" t="str">
        <f t="shared" si="8"/>
        <v>-</v>
      </c>
      <c r="BW6" s="21">
        <f t="shared" si="8"/>
        <v>65.39</v>
      </c>
      <c r="BX6" s="21">
        <f t="shared" si="8"/>
        <v>65.37</v>
      </c>
      <c r="BY6" s="21">
        <f t="shared" si="8"/>
        <v>68.11</v>
      </c>
      <c r="BZ6" s="21">
        <f t="shared" si="8"/>
        <v>67.23</v>
      </c>
      <c r="CA6" s="20" t="str">
        <f>IF(CA7="","",IF(CA7="-","【-】","【"&amp;SUBSTITUTE(TEXT(CA7,"#,##0.00"),"-","△")&amp;"】"))</f>
        <v>【60.65】</v>
      </c>
      <c r="CB6" s="21" t="str">
        <f>IF(CB7="",NA(),CB7)</f>
        <v>-</v>
      </c>
      <c r="CC6" s="21">
        <f t="shared" ref="CC6:CK6" si="9">IF(CC7="",NA(),CC7)</f>
        <v>246.49</v>
      </c>
      <c r="CD6" s="21">
        <f t="shared" si="9"/>
        <v>263.38</v>
      </c>
      <c r="CE6" s="21">
        <f t="shared" si="9"/>
        <v>261.58999999999997</v>
      </c>
      <c r="CF6" s="21">
        <f t="shared" si="9"/>
        <v>247.15</v>
      </c>
      <c r="CG6" s="21" t="str">
        <f t="shared" si="9"/>
        <v>-</v>
      </c>
      <c r="CH6" s="21">
        <f t="shared" si="9"/>
        <v>230.88</v>
      </c>
      <c r="CI6" s="21">
        <f t="shared" si="9"/>
        <v>228.99</v>
      </c>
      <c r="CJ6" s="21">
        <f t="shared" si="9"/>
        <v>222.41</v>
      </c>
      <c r="CK6" s="21">
        <f t="shared" si="9"/>
        <v>228.21</v>
      </c>
      <c r="CL6" s="20" t="str">
        <f>IF(CL7="","",IF(CL7="-","【-】","【"&amp;SUBSTITUTE(TEXT(CL7,"#,##0.00"),"-","△")&amp;"】"))</f>
        <v>【256.97】</v>
      </c>
      <c r="CM6" s="21" t="str">
        <f>IF(CM7="",NA(),CM7)</f>
        <v>-</v>
      </c>
      <c r="CN6" s="21">
        <f t="shared" ref="CN6:CV6" si="10">IF(CN7="",NA(),CN7)</f>
        <v>51.37</v>
      </c>
      <c r="CO6" s="21">
        <f t="shared" si="10"/>
        <v>48.44</v>
      </c>
      <c r="CP6" s="21">
        <f t="shared" si="10"/>
        <v>49.76</v>
      </c>
      <c r="CQ6" s="21">
        <f t="shared" si="10"/>
        <v>48.91</v>
      </c>
      <c r="CR6" s="21" t="str">
        <f t="shared" si="10"/>
        <v>-</v>
      </c>
      <c r="CS6" s="21">
        <f t="shared" si="10"/>
        <v>56.72</v>
      </c>
      <c r="CT6" s="21">
        <f t="shared" si="10"/>
        <v>54.06</v>
      </c>
      <c r="CU6" s="21">
        <f t="shared" si="10"/>
        <v>55.26</v>
      </c>
      <c r="CV6" s="21">
        <f t="shared" si="10"/>
        <v>54.54</v>
      </c>
      <c r="CW6" s="20" t="str">
        <f>IF(CW7="","",IF(CW7="-","【-】","【"&amp;SUBSTITUTE(TEXT(CW7,"#,##0.00"),"-","△")&amp;"】"))</f>
        <v>【61.14】</v>
      </c>
      <c r="CX6" s="21" t="str">
        <f>IF(CX7="",NA(),CX7)</f>
        <v>-</v>
      </c>
      <c r="CY6" s="21">
        <f t="shared" ref="CY6:DG6" si="11">IF(CY7="",NA(),CY7)</f>
        <v>79.319999999999993</v>
      </c>
      <c r="CZ6" s="21">
        <f t="shared" si="11"/>
        <v>79.97</v>
      </c>
      <c r="DA6" s="21">
        <f t="shared" si="11"/>
        <v>80.52</v>
      </c>
      <c r="DB6" s="21">
        <f t="shared" si="11"/>
        <v>80.75</v>
      </c>
      <c r="DC6" s="21" t="str">
        <f t="shared" si="11"/>
        <v>-</v>
      </c>
      <c r="DD6" s="21">
        <f t="shared" si="11"/>
        <v>90.04</v>
      </c>
      <c r="DE6" s="21">
        <f t="shared" si="11"/>
        <v>90.11</v>
      </c>
      <c r="DF6" s="21">
        <f t="shared" si="11"/>
        <v>90.52</v>
      </c>
      <c r="DG6" s="21">
        <f t="shared" si="11"/>
        <v>90.3</v>
      </c>
      <c r="DH6" s="20" t="str">
        <f>IF(DH7="","",IF(DH7="-","【-】","【"&amp;SUBSTITUTE(TEXT(DH7,"#,##0.00"),"-","△")&amp;"】"))</f>
        <v>【86.91】</v>
      </c>
      <c r="DI6" s="21" t="str">
        <f>IF(DI7="",NA(),DI7)</f>
        <v>-</v>
      </c>
      <c r="DJ6" s="21">
        <f t="shared" ref="DJ6:DR6" si="12">IF(DJ7="",NA(),DJ7)</f>
        <v>3.78</v>
      </c>
      <c r="DK6" s="21">
        <f t="shared" si="12"/>
        <v>7.41</v>
      </c>
      <c r="DL6" s="21">
        <f t="shared" si="12"/>
        <v>10.69</v>
      </c>
      <c r="DM6" s="21">
        <f t="shared" si="12"/>
        <v>13.76</v>
      </c>
      <c r="DN6" s="21" t="str">
        <f t="shared" si="12"/>
        <v>-</v>
      </c>
      <c r="DO6" s="21">
        <f t="shared" si="12"/>
        <v>24.32</v>
      </c>
      <c r="DP6" s="21">
        <f t="shared" si="12"/>
        <v>28.19</v>
      </c>
      <c r="DQ6" s="21">
        <f t="shared" si="12"/>
        <v>24.8</v>
      </c>
      <c r="DR6" s="21">
        <f t="shared" si="12"/>
        <v>28.12</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0.04</v>
      </c>
      <c r="EL6" s="21">
        <f t="shared" si="14"/>
        <v>0.02</v>
      </c>
      <c r="EM6" s="21">
        <f t="shared" si="14"/>
        <v>0.02</v>
      </c>
      <c r="EN6" s="21">
        <f t="shared" si="14"/>
        <v>0.01</v>
      </c>
      <c r="EO6" s="20" t="str">
        <f>IF(EO7="","",IF(EO7="-","【-】","【"&amp;SUBSTITUTE(TEXT(EO7,"#,##0.00"),"-","△")&amp;"】"))</f>
        <v>【0.03】</v>
      </c>
    </row>
    <row r="7" spans="1:148" s="22" customFormat="1" x14ac:dyDescent="0.15">
      <c r="A7" s="14"/>
      <c r="B7" s="23">
        <v>2021</v>
      </c>
      <c r="C7" s="23">
        <v>52035</v>
      </c>
      <c r="D7" s="23">
        <v>46</v>
      </c>
      <c r="E7" s="23">
        <v>17</v>
      </c>
      <c r="F7" s="23">
        <v>5</v>
      </c>
      <c r="G7" s="23">
        <v>0</v>
      </c>
      <c r="H7" s="23" t="s">
        <v>96</v>
      </c>
      <c r="I7" s="23" t="s">
        <v>97</v>
      </c>
      <c r="J7" s="23" t="s">
        <v>98</v>
      </c>
      <c r="K7" s="23" t="s">
        <v>99</v>
      </c>
      <c r="L7" s="23" t="s">
        <v>100</v>
      </c>
      <c r="M7" s="23" t="s">
        <v>101</v>
      </c>
      <c r="N7" s="24" t="s">
        <v>102</v>
      </c>
      <c r="O7" s="24">
        <v>56.41</v>
      </c>
      <c r="P7" s="24">
        <v>8.06</v>
      </c>
      <c r="Q7" s="24">
        <v>81.42</v>
      </c>
      <c r="R7" s="24">
        <v>3179</v>
      </c>
      <c r="S7" s="24">
        <v>85912</v>
      </c>
      <c r="T7" s="24">
        <v>692.8</v>
      </c>
      <c r="U7" s="24">
        <v>124.01</v>
      </c>
      <c r="V7" s="24">
        <v>6872</v>
      </c>
      <c r="W7" s="24">
        <v>3.76</v>
      </c>
      <c r="X7" s="24">
        <v>1827.66</v>
      </c>
      <c r="Y7" s="24" t="s">
        <v>102</v>
      </c>
      <c r="Z7" s="24">
        <v>106.72</v>
      </c>
      <c r="AA7" s="24">
        <v>102.05</v>
      </c>
      <c r="AB7" s="24">
        <v>101.53</v>
      </c>
      <c r="AC7" s="24">
        <v>105.79</v>
      </c>
      <c r="AD7" s="24" t="s">
        <v>102</v>
      </c>
      <c r="AE7" s="24">
        <v>101.27</v>
      </c>
      <c r="AF7" s="24">
        <v>101.91</v>
      </c>
      <c r="AG7" s="24">
        <v>103.09</v>
      </c>
      <c r="AH7" s="24">
        <v>102.11</v>
      </c>
      <c r="AI7" s="24">
        <v>104.16</v>
      </c>
      <c r="AJ7" s="24" t="s">
        <v>102</v>
      </c>
      <c r="AK7" s="24">
        <v>0</v>
      </c>
      <c r="AL7" s="24">
        <v>0</v>
      </c>
      <c r="AM7" s="24">
        <v>0</v>
      </c>
      <c r="AN7" s="24">
        <v>0</v>
      </c>
      <c r="AO7" s="24" t="s">
        <v>102</v>
      </c>
      <c r="AP7" s="24">
        <v>137.09</v>
      </c>
      <c r="AQ7" s="24">
        <v>127.98</v>
      </c>
      <c r="AR7" s="24">
        <v>101.24</v>
      </c>
      <c r="AS7" s="24">
        <v>124.9</v>
      </c>
      <c r="AT7" s="24">
        <v>128.22999999999999</v>
      </c>
      <c r="AU7" s="24" t="s">
        <v>102</v>
      </c>
      <c r="AV7" s="24">
        <v>45.45</v>
      </c>
      <c r="AW7" s="24">
        <v>42.03</v>
      </c>
      <c r="AX7" s="24">
        <v>45.95</v>
      </c>
      <c r="AY7" s="24">
        <v>77.650000000000006</v>
      </c>
      <c r="AZ7" s="24" t="s">
        <v>102</v>
      </c>
      <c r="BA7" s="24">
        <v>43.5</v>
      </c>
      <c r="BB7" s="24">
        <v>44.14</v>
      </c>
      <c r="BC7" s="24">
        <v>37.24</v>
      </c>
      <c r="BD7" s="24">
        <v>33.58</v>
      </c>
      <c r="BE7" s="24">
        <v>34.770000000000003</v>
      </c>
      <c r="BF7" s="24" t="s">
        <v>102</v>
      </c>
      <c r="BG7" s="24">
        <v>0</v>
      </c>
      <c r="BH7" s="24">
        <v>0</v>
      </c>
      <c r="BI7" s="24">
        <v>0</v>
      </c>
      <c r="BJ7" s="24">
        <v>0</v>
      </c>
      <c r="BK7" s="24" t="s">
        <v>102</v>
      </c>
      <c r="BL7" s="24">
        <v>654.91999999999996</v>
      </c>
      <c r="BM7" s="24">
        <v>654.71</v>
      </c>
      <c r="BN7" s="24">
        <v>783.8</v>
      </c>
      <c r="BO7" s="24">
        <v>778.81</v>
      </c>
      <c r="BP7" s="24">
        <v>786.37</v>
      </c>
      <c r="BQ7" s="24" t="s">
        <v>102</v>
      </c>
      <c r="BR7" s="24">
        <v>64.489999999999995</v>
      </c>
      <c r="BS7" s="24">
        <v>60.25</v>
      </c>
      <c r="BT7" s="24">
        <v>60.52</v>
      </c>
      <c r="BU7" s="24">
        <v>64.08</v>
      </c>
      <c r="BV7" s="24" t="s">
        <v>102</v>
      </c>
      <c r="BW7" s="24">
        <v>65.39</v>
      </c>
      <c r="BX7" s="24">
        <v>65.37</v>
      </c>
      <c r="BY7" s="24">
        <v>68.11</v>
      </c>
      <c r="BZ7" s="24">
        <v>67.23</v>
      </c>
      <c r="CA7" s="24">
        <v>60.65</v>
      </c>
      <c r="CB7" s="24" t="s">
        <v>102</v>
      </c>
      <c r="CC7" s="24">
        <v>246.49</v>
      </c>
      <c r="CD7" s="24">
        <v>263.38</v>
      </c>
      <c r="CE7" s="24">
        <v>261.58999999999997</v>
      </c>
      <c r="CF7" s="24">
        <v>247.15</v>
      </c>
      <c r="CG7" s="24" t="s">
        <v>102</v>
      </c>
      <c r="CH7" s="24">
        <v>230.88</v>
      </c>
      <c r="CI7" s="24">
        <v>228.99</v>
      </c>
      <c r="CJ7" s="24">
        <v>222.41</v>
      </c>
      <c r="CK7" s="24">
        <v>228.21</v>
      </c>
      <c r="CL7" s="24">
        <v>256.97000000000003</v>
      </c>
      <c r="CM7" s="24" t="s">
        <v>102</v>
      </c>
      <c r="CN7" s="24">
        <v>51.37</v>
      </c>
      <c r="CO7" s="24">
        <v>48.44</v>
      </c>
      <c r="CP7" s="24">
        <v>49.76</v>
      </c>
      <c r="CQ7" s="24">
        <v>48.91</v>
      </c>
      <c r="CR7" s="24" t="s">
        <v>102</v>
      </c>
      <c r="CS7" s="24">
        <v>56.72</v>
      </c>
      <c r="CT7" s="24">
        <v>54.06</v>
      </c>
      <c r="CU7" s="24">
        <v>55.26</v>
      </c>
      <c r="CV7" s="24">
        <v>54.54</v>
      </c>
      <c r="CW7" s="24">
        <v>61.14</v>
      </c>
      <c r="CX7" s="24" t="s">
        <v>102</v>
      </c>
      <c r="CY7" s="24">
        <v>79.319999999999993</v>
      </c>
      <c r="CZ7" s="24">
        <v>79.97</v>
      </c>
      <c r="DA7" s="24">
        <v>80.52</v>
      </c>
      <c r="DB7" s="24">
        <v>80.75</v>
      </c>
      <c r="DC7" s="24" t="s">
        <v>102</v>
      </c>
      <c r="DD7" s="24">
        <v>90.04</v>
      </c>
      <c r="DE7" s="24">
        <v>90.11</v>
      </c>
      <c r="DF7" s="24">
        <v>90.52</v>
      </c>
      <c r="DG7" s="24">
        <v>90.3</v>
      </c>
      <c r="DH7" s="24">
        <v>86.91</v>
      </c>
      <c r="DI7" s="24" t="s">
        <v>102</v>
      </c>
      <c r="DJ7" s="24">
        <v>3.78</v>
      </c>
      <c r="DK7" s="24">
        <v>7.41</v>
      </c>
      <c r="DL7" s="24">
        <v>10.69</v>
      </c>
      <c r="DM7" s="24">
        <v>13.76</v>
      </c>
      <c r="DN7" s="24" t="s">
        <v>102</v>
      </c>
      <c r="DO7" s="24">
        <v>24.32</v>
      </c>
      <c r="DP7" s="24">
        <v>28.19</v>
      </c>
      <c r="DQ7" s="24">
        <v>24.8</v>
      </c>
      <c r="DR7" s="24">
        <v>28.12</v>
      </c>
      <c r="DS7" s="24">
        <v>24.95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0.04</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笹山 友紀</cp:lastModifiedBy>
  <cp:lastPrinted>2023-01-17T07:36:43Z</cp:lastPrinted>
  <dcterms:created xsi:type="dcterms:W3CDTF">2022-12-01T01:32:34Z</dcterms:created>
  <dcterms:modified xsi:type="dcterms:W3CDTF">2023-02-27T06:59:07Z</dcterms:modified>
  <cp:category/>
</cp:coreProperties>
</file>