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4】\済【R05.01.19〆】公営企業に係る経営比較分析表（令和３年度決算）の分析等について\4. 提出\ホームページ掲載用\"/>
    </mc:Choice>
  </mc:AlternateContent>
  <workbookProtection workbookAlgorithmName="SHA-512" workbookHashValue="hYNpVEsPgKcIyse91sED7lO29fT/l97L2puaDDl+rjMOsCmxm1Sa/OCcpDoPCTl7PLalwl4ni+HoSd1C2BOu5Q==" workbookSaltValue="UHcZxDKuHPlatalJtyWeow==" workbookSpinCount="100000" lockStructure="1"/>
  <bookViews>
    <workbookView xWindow="0" yWindow="0" windowWidth="28005" windowHeight="118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<sst xmlns="http://schemas.openxmlformats.org/spreadsheetml/2006/main" count="231" uniqueCount="118">
  <si>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</si>
  <si>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</si>
  <si>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</si>
  <si>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</si>
  <si>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</si>
  <si>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</si>
  <si>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</si>
  <si>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</si>
  <si>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</si>
  <si>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</si>
  <si>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</si>
  <si>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</si>
  <si>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</si>
  <si>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</si>
  <si>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</si>
  <si>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</si>
  <si>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</si>
  <si>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</si>
  <si>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</si>
  <si>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</si>
  <si>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</si>
  <si>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</si>
  <si>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</si>
  <si>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</si>
  <si>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</si>
  <si>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</si>
  <si>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</si>
  <si>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</si>
  <si>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</si>
  <si>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</si>
  <si>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</si>
  <si>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</si>
  <si>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</si>
  <si>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</si>
  <si>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</si>
  <si>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</si>
  <si>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</si>
  <si>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</si>
  <si>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</si>
  <si>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</si>
  <si>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</si>
  <si>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</si>
  <si>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</si>
  <si>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</si>
  <si>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</si>
  <si>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</si>
  <si>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</si>
  <si>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</si>
  <si>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</si>
  <si>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</si>
  <si>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</si>
  <si>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</si>
  <si>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</si>
  <si>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</si>
  <si>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</si>
  <si>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</si>
  <si>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</si>
  <si>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</si>
  <si>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</si>
  <si>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</si>
  <si>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</si>
  <si>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</si>
  <si>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</si>
  <si>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</si>
  <si>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</si>
  <si>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</si>
  <si>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</si>
  <si>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</si>
  <si>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</si>
  <si>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</si>
  <si>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</si>
  <si>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</si>
  <si>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</si>
  <si>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</si>
  <si>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</si>
  <si>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</si>
  <si>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</si>
  <si>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</si>
  <si>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</si>
  <si>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</si>
  <si>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</si>
  <si>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</si>
  <si>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</si>
  <si>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</si>
  <si>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</si>
  <si>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</si>
  <si>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</si>
  <si>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</si>
  <si>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</si>
  <si>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</si>
  <si>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</si>
  <si>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</si>
  <si>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</si>
  <si>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</si>
  <si>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</si>
  <si>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</si>
  <si>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</si>
  <si>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</si>
  <si>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</si>
  <si>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</si>
  <si>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</si>
  <si>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</si>
  <si>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</si>
  <si>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</si>
  <si>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</si>
  <si>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</si>
  <si>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</si>
  <si>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</si>
  <si>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</si>
  <si>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</si>
  <si>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</si>
  <si>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</si>
  <si>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</si>
  <si>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</si>
  <si>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</si>
  <si>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②経常収支比率は104.61％と前年度より改善している。収益における下水道使用料の増、費用における流域下水道維持管理費負担金、支払利息の減が主な理由と考えられる。今後も引き続き水洗化率の向上を図り、収益の確保に努めていく必要がある。
③流動比率は年々上昇し、類似団体を上回っているが、企業会計に移行してからの期間が短く内部留保資金が少ないことから、今後も計画的に資金を確保していく必要がある。
④企業債残高対事業規模比率は873.80％となり、年々低下している。当該事業は設備投資の額が大きくなり、企業債に依存した経営となる傾向があるが、整備が終了段階に近づきつつあることから、近年は企業債残高も順調に減ってきている。
⑤⑥経費回収率は類似団体との比較では良好な状況であるが、汚水処理原価は劣る状況である。今後も収入確保や経費削減のための対策を検討、実施していく必要がある。
⑦汚水処理の大部分が流域下水道（県所管）の処理場で処理されていることから、施設利用率が非常に高くなっている。
⑧水洗化率は76.21％で、前年度と比較して微増となっている。類似団体と比較して低い状態であり、使用料収入の増加を図るためにも、今後も水洗化を促進する必要がある。</t>
    <rPh sb="22" eb="24">
      <t>カイゼン</t>
    </rPh>
    <rPh sb="29" eb="31">
      <t>シュウエキ</t>
    </rPh>
    <rPh sb="35" eb="41">
      <t>ゲスイドウシヨウリョウ</t>
    </rPh>
    <rPh sb="42" eb="43">
      <t>ゾウ</t>
    </rPh>
    <rPh sb="44" eb="46">
      <t>ヒヨウ</t>
    </rPh>
    <rPh sb="50" eb="55">
      <t>リュウイキゲスイドウ</t>
    </rPh>
    <rPh sb="55" eb="60">
      <t>イジカンリヒ</t>
    </rPh>
    <rPh sb="60" eb="63">
      <t>フタンキン</t>
    </rPh>
    <rPh sb="64" eb="68">
      <t>シハライリソク</t>
    </rPh>
    <rPh sb="69" eb="70">
      <t>ゲン</t>
    </rPh>
    <rPh sb="71" eb="72">
      <t>オモ</t>
    </rPh>
    <rPh sb="73" eb="75">
      <t>リユウ</t>
    </rPh>
    <rPh sb="76" eb="77">
      <t>カンガ</t>
    </rPh>
    <rPh sb="346" eb="347">
      <t>オト</t>
    </rPh>
    <rPh sb="467" eb="468">
      <t>ゾウ</t>
    </rPh>
    <phoneticPr fontId="4"/>
  </si>
  <si>
    <t>①有形固定資産減価償却率は29.77％となっており、類似団体と比較すると高くなっている。
　現在も未普及地域において面整備を進めており、施設全体における老朽化施設の割合は現時点では高くないが、事業開始初期に整備した施設は整備から30年が経過しており、老朽化の割合は年々高くなっている。今後はより効率的な長寿命化等を検討、実施していく必要がある。</t>
    <rPh sb="31" eb="33">
      <t>ヒカク</t>
    </rPh>
    <rPh sb="36" eb="37">
      <t>タカ</t>
    </rPh>
    <rPh sb="142" eb="144">
      <t>コンゴ</t>
    </rPh>
    <rPh sb="166" eb="168">
      <t>ヒツヨウ</t>
    </rPh>
    <phoneticPr fontId="4"/>
  </si>
  <si>
    <t>　当市の下水道事業は令和7年度までに概成することとしている。下水道は住民が快適な生活を送るために必要なインフラであり、事業終了後も施設を適切に維持管理していく必要があるが、初期に整備した施設については、かなりの年数が経過しているため、計画的に更新を行うほか、市単独処理場については、流域下水道への接続を進めている。
　経常収支比率は100％を超えているが、人口減少や節水環境の影響により、使用料収入は減少が見込まれる一方、施設の老朽化により維持管理費は増加していくことが予想され、将来的な収支は決して楽観できない状況にある。今後は水洗化促進の取り組みによる収益の増加に努めるとともに、効率的な施設管理手法を検討、実施していくことで経常経費の更なる縮減を図っていく。</t>
    <rPh sb="151" eb="15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</si>
</sst>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9499-4F9A-90E3-27602237A5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0.09</c:v>
                </c:pt>
                <c:pt idx="3">
                  <c:v>0.09</c:v>
                </c:pt>
                <c:pt idx="4">
                  <c:v>0.17</c:v>
                </c:pt>
              </c:numCache>
            </c:numRef>
          </c:val>
          <c:smooth val="0"/>
          <c:extLst>
            <c:ext xmlns:c16="http://schemas.microsoft.com/office/drawing/2014/chart" uri="{C3380CC4-5D6E-409C-BE32-E72D297353CC}">
              <c16:uniqueId val="{00000001-9499-4F9A-90E3-27602237A5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1615.2</c:v>
                </c:pt>
                <c:pt idx="1">
                  <c:v>1579.07</c:v>
                </c:pt>
                <c:pt idx="2">
                  <c:v>1541.73</c:v>
                </c:pt>
                <c:pt idx="3">
                  <c:v>1611.73</c:v>
                </c:pt>
                <c:pt idx="4">
                  <c:v>1583.73</c:v>
                </c:pt>
              </c:numCache>
            </c:numRef>
          </c:val>
          <c:extLst>
            <c:ext xmlns:c16="http://schemas.microsoft.com/office/drawing/2014/chart" uri="{C3380CC4-5D6E-409C-BE32-E72D297353CC}">
              <c16:uniqueId val="{00000000-C9D7-4F0A-8596-A84606CB22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68.31</c:v>
                </c:pt>
                <c:pt idx="3">
                  <c:v>65.28</c:v>
                </c:pt>
                <c:pt idx="4">
                  <c:v>64.92</c:v>
                </c:pt>
              </c:numCache>
            </c:numRef>
          </c:val>
          <c:smooth val="0"/>
          <c:extLst>
            <c:ext xmlns:c16="http://schemas.microsoft.com/office/drawing/2014/chart" uri="{C3380CC4-5D6E-409C-BE32-E72D297353CC}">
              <c16:uniqueId val="{00000001-C9D7-4F0A-8596-A84606CB22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71.47</c:v>
                </c:pt>
                <c:pt idx="1">
                  <c:v>72.459999999999994</c:v>
                </c:pt>
                <c:pt idx="2">
                  <c:v>74.28</c:v>
                </c:pt>
                <c:pt idx="3">
                  <c:v>75.400000000000006</c:v>
                </c:pt>
                <c:pt idx="4">
                  <c:v>76.209999999999994</c:v>
                </c:pt>
              </c:numCache>
            </c:numRef>
          </c:val>
          <c:extLst>
            <c:ext xmlns:c16="http://schemas.microsoft.com/office/drawing/2014/chart" uri="{C3380CC4-5D6E-409C-BE32-E72D297353CC}">
              <c16:uniqueId val="{00000000-F6EB-4032-92B7-BF8B82A3D2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92.62</c:v>
                </c:pt>
                <c:pt idx="3">
                  <c:v>92.72</c:v>
                </c:pt>
                <c:pt idx="4">
                  <c:v>92.88</c:v>
                </c:pt>
              </c:numCache>
            </c:numRef>
          </c:val>
          <c:smooth val="0"/>
          <c:extLst>
            <c:ext xmlns:c16="http://schemas.microsoft.com/office/drawing/2014/chart" uri="{C3380CC4-5D6E-409C-BE32-E72D297353CC}">
              <c16:uniqueId val="{00000001-F6EB-4032-92B7-BF8B82A3D2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104.02</c:v>
                </c:pt>
                <c:pt idx="1">
                  <c:v>104.97</c:v>
                </c:pt>
                <c:pt idx="2">
                  <c:v>104.76</c:v>
                </c:pt>
                <c:pt idx="3">
                  <c:v>101.57</c:v>
                </c:pt>
                <c:pt idx="4">
                  <c:v>104.61</c:v>
                </c:pt>
              </c:numCache>
            </c:numRef>
          </c:val>
          <c:extLst>
            <c:ext xmlns:c16="http://schemas.microsoft.com/office/drawing/2014/chart" uri="{C3380CC4-5D6E-409C-BE32-E72D297353CC}">
              <c16:uniqueId val="{00000000-D416-400F-B803-36BB57D2A9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106.99</c:v>
                </c:pt>
                <c:pt idx="3">
                  <c:v>107.85</c:v>
                </c:pt>
                <c:pt idx="4">
                  <c:v>108.04</c:v>
                </c:pt>
              </c:numCache>
            </c:numRef>
          </c:val>
          <c:smooth val="0"/>
          <c:extLst>
            <c:ext xmlns:c16="http://schemas.microsoft.com/office/drawing/2014/chart" uri="{C3380CC4-5D6E-409C-BE32-E72D297353CC}">
              <c16:uniqueId val="{00000001-D416-400F-B803-36BB57D2A9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21.96</c:v>
                </c:pt>
                <c:pt idx="1">
                  <c:v>23.98</c:v>
                </c:pt>
                <c:pt idx="2">
                  <c:v>25.9</c:v>
                </c:pt>
                <c:pt idx="3">
                  <c:v>27.79</c:v>
                </c:pt>
                <c:pt idx="4">
                  <c:v>29.77</c:v>
                </c:pt>
              </c:numCache>
            </c:numRef>
          </c:val>
          <c:extLst>
            <c:ext xmlns:c16="http://schemas.microsoft.com/office/drawing/2014/chart" uri="{C3380CC4-5D6E-409C-BE32-E72D297353CC}">
              <c16:uniqueId val="{00000000-AB4D-4761-BB6A-29BBC1FE5E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26.36</c:v>
                </c:pt>
                <c:pt idx="3">
                  <c:v>23.79</c:v>
                </c:pt>
                <c:pt idx="4">
                  <c:v>25.66</c:v>
                </c:pt>
              </c:numCache>
            </c:numRef>
          </c:val>
          <c:smooth val="0"/>
          <c:extLst>
            <c:ext xmlns:c16="http://schemas.microsoft.com/office/drawing/2014/chart" uri="{C3380CC4-5D6E-409C-BE32-E72D297353CC}">
              <c16:uniqueId val="{00000001-AB4D-4761-BB6A-29BBC1FE5E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7E-4159-9B9D-7C3686D473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1.43</c:v>
                </c:pt>
                <c:pt idx="3">
                  <c:v>1.22</c:v>
                </c:pt>
                <c:pt idx="4">
                  <c:v>1.61</c:v>
                </c:pt>
              </c:numCache>
            </c:numRef>
          </c:val>
          <c:smooth val="0"/>
          <c:extLst>
            <c:ext xmlns:c16="http://schemas.microsoft.com/office/drawing/2014/chart" uri="{C3380CC4-5D6E-409C-BE32-E72D297353CC}">
              <c16:uniqueId val="{00000001-377E-4159-9B9D-7C3686D473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19-4085-8156-B8E92421B3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7.42</c:v>
                </c:pt>
                <c:pt idx="3">
                  <c:v>4.72</c:v>
                </c:pt>
                <c:pt idx="4">
                  <c:v>4.49</c:v>
                </c:pt>
              </c:numCache>
            </c:numRef>
          </c:val>
          <c:smooth val="0"/>
          <c:extLst>
            <c:ext xmlns:c16="http://schemas.microsoft.com/office/drawing/2014/chart" uri="{C3380CC4-5D6E-409C-BE32-E72D297353CC}">
              <c16:uniqueId val="{00000001-9519-4085-8156-B8E92421B3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65.540000000000006</c:v>
                </c:pt>
                <c:pt idx="1">
                  <c:v>71.900000000000006</c:v>
                </c:pt>
                <c:pt idx="2">
                  <c:v>75.819999999999993</c:v>
                </c:pt>
                <c:pt idx="3">
                  <c:v>85.28</c:v>
                </c:pt>
                <c:pt idx="4">
                  <c:v>87.41</c:v>
                </c:pt>
              </c:numCache>
            </c:numRef>
          </c:val>
          <c:extLst>
            <c:ext xmlns:c16="http://schemas.microsoft.com/office/drawing/2014/chart" uri="{C3380CC4-5D6E-409C-BE32-E72D297353CC}">
              <c16:uniqueId val="{00000000-FBD9-4DE7-A06E-0D1E67D4F8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68.180000000000007</c:v>
                </c:pt>
                <c:pt idx="3">
                  <c:v>67.930000000000007</c:v>
                </c:pt>
                <c:pt idx="4">
                  <c:v>68.53</c:v>
                </c:pt>
              </c:numCache>
            </c:numRef>
          </c:val>
          <c:smooth val="0"/>
          <c:extLst>
            <c:ext xmlns:c16="http://schemas.microsoft.com/office/drawing/2014/chart" uri="{C3380CC4-5D6E-409C-BE32-E72D297353CC}">
              <c16:uniqueId val="{00000001-FBD9-4DE7-A06E-0D1E67D4F8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1082.31</c:v>
                </c:pt>
                <c:pt idx="1">
                  <c:v>1018.78</c:v>
                </c:pt>
                <c:pt idx="2">
                  <c:v>986.36</c:v>
                </c:pt>
                <c:pt idx="3">
                  <c:v>934.74</c:v>
                </c:pt>
                <c:pt idx="4">
                  <c:v>873.8</c:v>
                </c:pt>
              </c:numCache>
            </c:numRef>
          </c:val>
          <c:extLst>
            <c:ext xmlns:c16="http://schemas.microsoft.com/office/drawing/2014/chart" uri="{C3380CC4-5D6E-409C-BE32-E72D297353CC}">
              <c16:uniqueId val="{00000000-4079-405B-9C04-899CC3F602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847.44</c:v>
                </c:pt>
                <c:pt idx="3">
                  <c:v>857.88</c:v>
                </c:pt>
                <c:pt idx="4">
                  <c:v>825.1</c:v>
                </c:pt>
              </c:numCache>
            </c:numRef>
          </c:val>
          <c:smooth val="0"/>
          <c:extLst>
            <c:ext xmlns:c16="http://schemas.microsoft.com/office/drawing/2014/chart" uri="{C3380CC4-5D6E-409C-BE32-E72D297353CC}">
              <c16:uniqueId val="{00000001-4079-405B-9C04-899CC3F602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99.91</c:v>
                </c:pt>
                <c:pt idx="1">
                  <c:v>99.33</c:v>
                </c:pt>
                <c:pt idx="2">
                  <c:v>99.89</c:v>
                </c:pt>
                <c:pt idx="3">
                  <c:v>99.53</c:v>
                </c:pt>
                <c:pt idx="4">
                  <c:v>99.86</c:v>
                </c:pt>
              </c:numCache>
            </c:numRef>
          </c:val>
          <c:extLst>
            <c:ext xmlns:c16="http://schemas.microsoft.com/office/drawing/2014/chart" uri="{C3380CC4-5D6E-409C-BE32-E72D297353CC}">
              <c16:uniqueId val="{00000000-A158-4A0B-AA56-D84F101FFD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94.69</c:v>
                </c:pt>
                <c:pt idx="3">
                  <c:v>94.97</c:v>
                </c:pt>
                <c:pt idx="4">
                  <c:v>97.07</c:v>
                </c:pt>
              </c:numCache>
            </c:numRef>
          </c:val>
          <c:smooth val="0"/>
          <c:extLst>
            <c:ext xmlns:c16="http://schemas.microsoft.com/office/drawing/2014/chart" uri="{C3380CC4-5D6E-409C-BE32-E72D297353CC}">
              <c16:uniqueId val="{00000001-A158-4A0B-AA56-D84F101FFD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163.16</c:v>
                </c:pt>
                <c:pt idx="1">
                  <c:v>163.81</c:v>
                </c:pt>
                <c:pt idx="2">
                  <c:v>162.51</c:v>
                </c:pt>
                <c:pt idx="3">
                  <c:v>162.11000000000001</c:v>
                </c:pt>
                <c:pt idx="4">
                  <c:v>161.66999999999999</c:v>
                </c:pt>
              </c:numCache>
            </c:numRef>
          </c:val>
          <c:extLst>
            <c:ext xmlns:c16="http://schemas.microsoft.com/office/drawing/2014/chart" uri="{C3380CC4-5D6E-409C-BE32-E72D297353CC}">
              <c16:uniqueId val="{00000000-7015-4EA4-8ED5-1B441EFE68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159.78</c:v>
                </c:pt>
                <c:pt idx="3">
                  <c:v>159.49</c:v>
                </c:pt>
                <c:pt idx="4">
                  <c:v>157.81</c:v>
                </c:pt>
              </c:numCache>
            </c:numRef>
          </c:val>
          <c:smooth val="0"/>
          <c:extLst>
            <c:ext xmlns:c16="http://schemas.microsoft.com/office/drawing/2014/chart" uri="{C3380CC4-5D6E-409C-BE32-E72D297353CC}">
              <c16:uniqueId val="{00000001-7015-4EA4-8ED5-1B441EFE68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横手市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85912</v>
      </c>
      <c r="AM8" s="46"/>
      <c r="AN8" s="46"/>
      <c r="AO8" s="46"/>
      <c r="AP8" s="46"/>
      <c r="AQ8" s="46"/>
      <c r="AR8" s="46"/>
      <c r="AS8" s="46"/>
      <c r="AT8" s="45">
        <f>データ!T6</f>
        <v>692.8</v>
      </c>
      <c r="AU8" s="45"/>
      <c r="AV8" s="45"/>
      <c r="AW8" s="45"/>
      <c r="AX8" s="45"/>
      <c r="AY8" s="45"/>
      <c r="AZ8" s="45"/>
      <c r="BA8" s="45"/>
      <c r="BB8" s="45">
        <f>データ!U6</f>
        <v>124.01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55.87</v>
      </c>
      <c r="J10" s="45"/>
      <c r="K10" s="45"/>
      <c r="L10" s="45"/>
      <c r="M10" s="45"/>
      <c r="N10" s="45"/>
      <c r="O10" s="45"/>
      <c r="P10" s="45">
        <f>データ!P6</f>
        <v>51.2</v>
      </c>
      <c r="Q10" s="45"/>
      <c r="R10" s="45"/>
      <c r="S10" s="45"/>
      <c r="T10" s="45"/>
      <c r="U10" s="45"/>
      <c r="V10" s="45"/>
      <c r="W10" s="45">
        <f>データ!Q6</f>
        <v>95.28</v>
      </c>
      <c r="X10" s="45"/>
      <c r="Y10" s="45"/>
      <c r="Z10" s="45"/>
      <c r="AA10" s="45"/>
      <c r="AB10" s="45"/>
      <c r="AC10" s="45"/>
      <c r="AD10" s="46">
        <f>データ!R6</f>
        <v>3179</v>
      </c>
      <c r="AE10" s="46"/>
      <c r="AF10" s="46"/>
      <c r="AG10" s="46"/>
      <c r="AH10" s="46"/>
      <c r="AI10" s="46"/>
      <c r="AJ10" s="46"/>
      <c r="AK10" s="2"/>
      <c r="AL10" s="46">
        <f>データ!V6</f>
        <v>43650</v>
      </c>
      <c r="AM10" s="46"/>
      <c r="AN10" s="46"/>
      <c r="AO10" s="46"/>
      <c r="AP10" s="46"/>
      <c r="AQ10" s="46"/>
      <c r="AR10" s="46"/>
      <c r="AS10" s="46"/>
      <c r="AT10" s="45">
        <f>データ!W6</f>
        <v>19.190000000000001</v>
      </c>
      <c r="AU10" s="45"/>
      <c r="AV10" s="45"/>
      <c r="AW10" s="45"/>
      <c r="AX10" s="45"/>
      <c r="AY10" s="45"/>
      <c r="AZ10" s="45"/>
      <c r="BA10" s="45"/>
      <c r="BB10" s="45">
        <f>データ!X6</f>
        <v>2274.62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8+ly2Usd83n1rGH2Ksf2kszlR6X6WTd3GXvF4FyivYVBWkBCsv2dze6T12rHq1txqAKJF+Ddi1yxZM5YgBRvw==" saltValue="Yl1uTPWCiiNcYPp38E/j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52035</v>
      </c>
      <c r="D6" s="19">
        <f t="shared" si="3"/>
        <v>46</v>
      </c>
      <c r="E6" s="19">
        <f t="shared" si="3"/>
        <v>17</v>
      </c>
      <c r="F6" s="19">
        <f t="shared" si="3"/>
        <v>1</v>
      </c>
      <c r="G6" s="19">
        <f t="shared" si="3"/>
        <v>0</v>
      </c>
      <c r="H6" s="19" t="str">
        <f t="shared" si="3"/>
        <v>秋田県　横手市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55.87</v>
      </c>
      <c r="P6" s="20">
        <f t="shared" si="3"/>
        <v>51.2</v>
      </c>
      <c r="Q6" s="20">
        <f t="shared" si="3"/>
        <v>95.28</v>
      </c>
      <c r="R6" s="20">
        <f t="shared" si="3"/>
        <v>3179</v>
      </c>
      <c r="S6" s="20">
        <f t="shared" si="3"/>
        <v>85912</v>
      </c>
      <c r="T6" s="20">
        <f t="shared" si="3"/>
        <v>692.8</v>
      </c>
      <c r="U6" s="20">
        <f t="shared" si="3"/>
        <v>124.01</v>
      </c>
      <c r="V6" s="20">
        <f t="shared" si="3"/>
        <v>43650</v>
      </c>
      <c r="W6" s="20">
        <f t="shared" si="3"/>
        <v>19.190000000000001</v>
      </c>
      <c r="X6" s="20">
        <f t="shared" si="3"/>
        <v>2274.62</v>
      </c>
      <c r="Y6" s="21">
        <f>IF(Y7="",NA(),Y7)</f>
        <v>104.02</v>
      </c>
      <c r="Z6" s="21">
        <f t="shared" ref="Z6:AH6" si="4">IF(Z7="",NA(),Z7)</f>
        <v>104.97</v>
      </c>
      <c r="AA6" s="21">
        <f t="shared" si="4"/>
        <v>104.76</v>
      </c>
      <c r="AB6" s="21">
        <f t="shared" si="4"/>
        <v>101.57</v>
      </c>
      <c r="AC6" s="21">
        <f t="shared" si="4"/>
        <v>104.61</v>
      </c>
      <c r="AD6" s="21">
        <f t="shared" si="4"/>
        <v>108.38</v>
      </c>
      <c r="AE6" s="21">
        <f t="shared" si="4"/>
        <v>108.43</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7.42</v>
      </c>
      <c r="AR6" s="21">
        <f t="shared" si="5"/>
        <v>4.72</v>
      </c>
      <c r="AS6" s="21">
        <f t="shared" si="5"/>
        <v>4.49</v>
      </c>
      <c r="AT6" s="20" t="str">
        <f>IF(AT7="","",IF(AT7="-","【-】","【"&amp;SUBSTITUTE(TEXT(AT7,"#,##0.00"),"-","△")&amp;"】"))</f>
        <v>【3.09】</v>
      </c>
      <c r="AU6" s="21">
        <f>IF(AU7="",NA(),AU7)</f>
        <v>65.540000000000006</v>
      </c>
      <c r="AV6" s="21">
        <f t="shared" ref="AV6:BD6" si="6">IF(AV7="",NA(),AV7)</f>
        <v>71.900000000000006</v>
      </c>
      <c r="AW6" s="21">
        <f t="shared" si="6"/>
        <v>75.819999999999993</v>
      </c>
      <c r="AX6" s="21">
        <f t="shared" si="6"/>
        <v>85.28</v>
      </c>
      <c r="AY6" s="21">
        <f t="shared" si="6"/>
        <v>87.41</v>
      </c>
      <c r="AZ6" s="21">
        <f t="shared" si="6"/>
        <v>57.48</v>
      </c>
      <c r="BA6" s="21">
        <f t="shared" si="6"/>
        <v>54.32</v>
      </c>
      <c r="BB6" s="21">
        <f t="shared" si="6"/>
        <v>68.180000000000007</v>
      </c>
      <c r="BC6" s="21">
        <f t="shared" si="6"/>
        <v>67.930000000000007</v>
      </c>
      <c r="BD6" s="21">
        <f t="shared" si="6"/>
        <v>68.53</v>
      </c>
      <c r="BE6" s="20" t="str">
        <f>IF(BE7="","",IF(BE7="-","【-】","【"&amp;SUBSTITUTE(TEXT(BE7,"#,##0.00"),"-","△")&amp;"】"))</f>
        <v>【71.39】</v>
      </c>
      <c r="BF6" s="21">
        <f>IF(BF7="",NA(),BF7)</f>
        <v>1082.31</v>
      </c>
      <c r="BG6" s="21">
        <f t="shared" ref="BG6:BO6" si="7">IF(BG7="",NA(),BG7)</f>
        <v>1018.78</v>
      </c>
      <c r="BH6" s="21">
        <f t="shared" si="7"/>
        <v>986.36</v>
      </c>
      <c r="BI6" s="21">
        <f t="shared" si="7"/>
        <v>934.74</v>
      </c>
      <c r="BJ6" s="21">
        <f t="shared" si="7"/>
        <v>873.8</v>
      </c>
      <c r="BK6" s="21">
        <f t="shared" si="7"/>
        <v>1046.25</v>
      </c>
      <c r="BL6" s="21">
        <f t="shared" si="7"/>
        <v>1000.94</v>
      </c>
      <c r="BM6" s="21">
        <f t="shared" si="7"/>
        <v>847.44</v>
      </c>
      <c r="BN6" s="21">
        <f t="shared" si="7"/>
        <v>857.88</v>
      </c>
      <c r="BO6" s="21">
        <f t="shared" si="7"/>
        <v>825.1</v>
      </c>
      <c r="BP6" s="20" t="str">
        <f>IF(BP7="","",IF(BP7="-","【-】","【"&amp;SUBSTITUTE(TEXT(BP7,"#,##0.00"),"-","△")&amp;"】"))</f>
        <v>【669.11】</v>
      </c>
      <c r="BQ6" s="21">
        <f>IF(BQ7="",NA(),BQ7)</f>
        <v>99.91</v>
      </c>
      <c r="BR6" s="21">
        <f t="shared" ref="BR6:BZ6" si="8">IF(BR7="",NA(),BR7)</f>
        <v>99.33</v>
      </c>
      <c r="BS6" s="21">
        <f t="shared" si="8"/>
        <v>99.89</v>
      </c>
      <c r="BT6" s="21">
        <f t="shared" si="8"/>
        <v>99.53</v>
      </c>
      <c r="BU6" s="21">
        <f t="shared" si="8"/>
        <v>99.86</v>
      </c>
      <c r="BV6" s="21">
        <f t="shared" si="8"/>
        <v>88.37</v>
      </c>
      <c r="BW6" s="21">
        <f t="shared" si="8"/>
        <v>93.77</v>
      </c>
      <c r="BX6" s="21">
        <f t="shared" si="8"/>
        <v>94.69</v>
      </c>
      <c r="BY6" s="21">
        <f t="shared" si="8"/>
        <v>94.97</v>
      </c>
      <c r="BZ6" s="21">
        <f t="shared" si="8"/>
        <v>97.07</v>
      </c>
      <c r="CA6" s="20" t="str">
        <f>IF(CA7="","",IF(CA7="-","【-】","【"&amp;SUBSTITUTE(TEXT(CA7,"#,##0.00"),"-","△")&amp;"】"))</f>
        <v>【99.73】</v>
      </c>
      <c r="CB6" s="21">
        <f>IF(CB7="",NA(),CB7)</f>
        <v>163.16</v>
      </c>
      <c r="CC6" s="21">
        <f t="shared" ref="CC6:CK6" si="9">IF(CC7="",NA(),CC7)</f>
        <v>163.81</v>
      </c>
      <c r="CD6" s="21">
        <f t="shared" si="9"/>
        <v>162.51</v>
      </c>
      <c r="CE6" s="21">
        <f t="shared" si="9"/>
        <v>162.11000000000001</v>
      </c>
      <c r="CF6" s="21">
        <f t="shared" si="9"/>
        <v>161.66999999999999</v>
      </c>
      <c r="CG6" s="21">
        <f t="shared" si="9"/>
        <v>178.11</v>
      </c>
      <c r="CH6" s="21">
        <f t="shared" si="9"/>
        <v>165.57</v>
      </c>
      <c r="CI6" s="21">
        <f t="shared" si="9"/>
        <v>159.78</v>
      </c>
      <c r="CJ6" s="21">
        <f t="shared" si="9"/>
        <v>159.49</v>
      </c>
      <c r="CK6" s="21">
        <f t="shared" si="9"/>
        <v>157.81</v>
      </c>
      <c r="CL6" s="20" t="str">
        <f>IF(CL7="","",IF(CL7="-","【-】","【"&amp;SUBSTITUTE(TEXT(CL7,"#,##0.00"),"-","△")&amp;"】"))</f>
        <v>【134.98】</v>
      </c>
      <c r="CM6" s="21">
        <f>IF(CM7="",NA(),CM7)</f>
        <v>1615.2</v>
      </c>
      <c r="CN6" s="21">
        <f t="shared" ref="CN6:CV6" si="10">IF(CN7="",NA(),CN7)</f>
        <v>1579.07</v>
      </c>
      <c r="CO6" s="21">
        <f t="shared" si="10"/>
        <v>1541.73</v>
      </c>
      <c r="CP6" s="21">
        <f t="shared" si="10"/>
        <v>1611.73</v>
      </c>
      <c r="CQ6" s="21">
        <f t="shared" si="10"/>
        <v>1583.73</v>
      </c>
      <c r="CR6" s="21">
        <f t="shared" si="10"/>
        <v>59.55</v>
      </c>
      <c r="CS6" s="21">
        <f t="shared" si="10"/>
        <v>59.19</v>
      </c>
      <c r="CT6" s="21">
        <f t="shared" si="10"/>
        <v>68.31</v>
      </c>
      <c r="CU6" s="21">
        <f t="shared" si="10"/>
        <v>65.28</v>
      </c>
      <c r="CV6" s="21">
        <f t="shared" si="10"/>
        <v>64.92</v>
      </c>
      <c r="CW6" s="20" t="str">
        <f>IF(CW7="","",IF(CW7="-","【-】","【"&amp;SUBSTITUTE(TEXT(CW7,"#,##0.00"),"-","△")&amp;"】"))</f>
        <v>【59.99】</v>
      </c>
      <c r="CX6" s="21">
        <f>IF(CX7="",NA(),CX7)</f>
        <v>71.47</v>
      </c>
      <c r="CY6" s="21">
        <f t="shared" ref="CY6:DG6" si="11">IF(CY7="",NA(),CY7)</f>
        <v>72.459999999999994</v>
      </c>
      <c r="CZ6" s="21">
        <f t="shared" si="11"/>
        <v>74.28</v>
      </c>
      <c r="DA6" s="21">
        <f t="shared" si="11"/>
        <v>75.400000000000006</v>
      </c>
      <c r="DB6" s="21">
        <f t="shared" si="11"/>
        <v>76.209999999999994</v>
      </c>
      <c r="DC6" s="21">
        <f t="shared" si="11"/>
        <v>87.14</v>
      </c>
      <c r="DD6" s="21">
        <f t="shared" si="11"/>
        <v>86.66</v>
      </c>
      <c r="DE6" s="21">
        <f t="shared" si="11"/>
        <v>92.62</v>
      </c>
      <c r="DF6" s="21">
        <f t="shared" si="11"/>
        <v>92.72</v>
      </c>
      <c r="DG6" s="21">
        <f t="shared" si="11"/>
        <v>92.88</v>
      </c>
      <c r="DH6" s="20" t="str">
        <f>IF(DH7="","",IF(DH7="-","【-】","【"&amp;SUBSTITUTE(TEXT(DH7,"#,##0.00"),"-","△")&amp;"】"))</f>
        <v>【95.72】</v>
      </c>
      <c r="DI6" s="21">
        <f>IF(DI7="",NA(),DI7)</f>
        <v>21.96</v>
      </c>
      <c r="DJ6" s="21">
        <f t="shared" ref="DJ6:DR6" si="12">IF(DJ7="",NA(),DJ7)</f>
        <v>23.98</v>
      </c>
      <c r="DK6" s="21">
        <f t="shared" si="12"/>
        <v>25.9</v>
      </c>
      <c r="DL6" s="21">
        <f t="shared" si="12"/>
        <v>27.79</v>
      </c>
      <c r="DM6" s="21">
        <f t="shared" si="12"/>
        <v>29.77</v>
      </c>
      <c r="DN6" s="21">
        <f t="shared" si="12"/>
        <v>15.21</v>
      </c>
      <c r="DO6" s="21">
        <f t="shared" si="12"/>
        <v>17.350000000000001</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1.43</v>
      </c>
      <c r="EB6" s="21">
        <f t="shared" si="13"/>
        <v>1.22</v>
      </c>
      <c r="EC6" s="21">
        <f t="shared" si="13"/>
        <v>1.61</v>
      </c>
      <c r="ED6" s="20" t="str">
        <f>IF(ED7="","",IF(ED7="-","【-】","【"&amp;SUBSTITUTE(TEXT(ED7,"#,##0.00"),"-","△")&amp;"】"))</f>
        <v>【6.54】</v>
      </c>
      <c r="EE6" s="21">
        <f>IF(EE7="",NA(),EE7)</f>
        <v>0.03</v>
      </c>
      <c r="EF6" s="20">
        <f t="shared" ref="EF6:EN6" si="14">IF(EF7="",NA(),EF7)</f>
        <v>0</v>
      </c>
      <c r="EG6" s="20">
        <f t="shared" si="14"/>
        <v>0</v>
      </c>
      <c r="EH6" s="20">
        <f t="shared" si="14"/>
        <v>0</v>
      </c>
      <c r="EI6" s="20">
        <f t="shared" si="14"/>
        <v>0</v>
      </c>
      <c r="EJ6" s="21">
        <f t="shared" si="14"/>
        <v>0.11</v>
      </c>
      <c r="EK6" s="21">
        <f t="shared" si="14"/>
        <v>0.09</v>
      </c>
      <c r="EL6" s="21">
        <f t="shared" si="14"/>
        <v>0.09</v>
      </c>
      <c r="EM6" s="21">
        <f t="shared" si="14"/>
        <v>0.09</v>
      </c>
      <c r="EN6" s="21">
        <f t="shared" si="14"/>
        <v>0.17</v>
      </c>
      <c r="EO6" s="20" t="str">
        <f>IF(EO7="","",IF(EO7="-","【-】","【"&amp;SUBSTITUTE(TEXT(EO7,"#,##0.00"),"-","△")&amp;"】"))</f>
        <v>【0.24】</v>
      </c>
    </row>
    <row r="7" spans="1:148" s="22" customFormat="1" x14ac:dyDescent="0.15">
      <c r="A7" s="14"/>
      <c r="B7" s="23">
        <v>2021</v>
      </c>
      <c r="C7" s="23">
        <v>52035</v>
      </c>
      <c r="D7" s="23">
        <v>46</v>
      </c>
      <c r="E7" s="23">
        <v>17</v>
      </c>
      <c r="F7" s="23">
        <v>1</v>
      </c>
      <c r="G7" s="23">
        <v>0</v>
      </c>
      <c r="H7" s="23" t="s">
        <v>96</v>
      </c>
      <c r="I7" s="23" t="s">
        <v>97</v>
      </c>
      <c r="J7" s="23" t="s">
        <v>98</v>
      </c>
      <c r="K7" s="23" t="s">
        <v>99</v>
      </c>
      <c r="L7" s="23" t="s">
        <v>100</v>
      </c>
      <c r="M7" s="23" t="s">
        <v>101</v>
      </c>
      <c r="N7" s="24" t="s">
        <v>102</v>
      </c>
      <c r="O7" s="24">
        <v>55.87</v>
      </c>
      <c r="P7" s="24">
        <v>51.2</v>
      </c>
      <c r="Q7" s="24">
        <v>95.28</v>
      </c>
      <c r="R7" s="24">
        <v>3179</v>
      </c>
      <c r="S7" s="24">
        <v>85912</v>
      </c>
      <c r="T7" s="24">
        <v>692.8</v>
      </c>
      <c r="U7" s="24">
        <v>124.01</v>
      </c>
      <c r="V7" s="24">
        <v>43650</v>
      </c>
      <c r="W7" s="24">
        <v>19.190000000000001</v>
      </c>
      <c r="X7" s="24">
        <v>2274.62</v>
      </c>
      <c r="Y7" s="24">
        <v>104.02</v>
      </c>
      <c r="Z7" s="24">
        <v>104.97</v>
      </c>
      <c r="AA7" s="24">
        <v>104.76</v>
      </c>
      <c r="AB7" s="24">
        <v>101.57</v>
      </c>
      <c r="AC7" s="24">
        <v>104.61</v>
      </c>
      <c r="AD7" s="24">
        <v>108.38</v>
      </c>
      <c r="AE7" s="24">
        <v>108.43</v>
      </c>
      <c r="AF7" s="24">
        <v>106.99</v>
      </c>
      <c r="AG7" s="24">
        <v>107.85</v>
      </c>
      <c r="AH7" s="24">
        <v>108.04</v>
      </c>
      <c r="AI7" s="24">
        <v>107.02</v>
      </c>
      <c r="AJ7" s="24">
        <v>0</v>
      </c>
      <c r="AK7" s="24">
        <v>0</v>
      </c>
      <c r="AL7" s="24">
        <v>0</v>
      </c>
      <c r="AM7" s="24">
        <v>0</v>
      </c>
      <c r="AN7" s="24">
        <v>0</v>
      </c>
      <c r="AO7" s="24">
        <v>12.78</v>
      </c>
      <c r="AP7" s="24">
        <v>12.89</v>
      </c>
      <c r="AQ7" s="24">
        <v>7.42</v>
      </c>
      <c r="AR7" s="24">
        <v>4.72</v>
      </c>
      <c r="AS7" s="24">
        <v>4.49</v>
      </c>
      <c r="AT7" s="24">
        <v>3.09</v>
      </c>
      <c r="AU7" s="24">
        <v>65.540000000000006</v>
      </c>
      <c r="AV7" s="24">
        <v>71.900000000000006</v>
      </c>
      <c r="AW7" s="24">
        <v>75.819999999999993</v>
      </c>
      <c r="AX7" s="24">
        <v>85.28</v>
      </c>
      <c r="AY7" s="24">
        <v>87.41</v>
      </c>
      <c r="AZ7" s="24">
        <v>57.48</v>
      </c>
      <c r="BA7" s="24">
        <v>54.32</v>
      </c>
      <c r="BB7" s="24">
        <v>68.180000000000007</v>
      </c>
      <c r="BC7" s="24">
        <v>67.930000000000007</v>
      </c>
      <c r="BD7" s="24">
        <v>68.53</v>
      </c>
      <c r="BE7" s="24">
        <v>71.39</v>
      </c>
      <c r="BF7" s="24">
        <v>1082.31</v>
      </c>
      <c r="BG7" s="24">
        <v>1018.78</v>
      </c>
      <c r="BH7" s="24">
        <v>986.36</v>
      </c>
      <c r="BI7" s="24">
        <v>934.74</v>
      </c>
      <c r="BJ7" s="24">
        <v>873.8</v>
      </c>
      <c r="BK7" s="24">
        <v>1046.25</v>
      </c>
      <c r="BL7" s="24">
        <v>1000.94</v>
      </c>
      <c r="BM7" s="24">
        <v>847.44</v>
      </c>
      <c r="BN7" s="24">
        <v>857.88</v>
      </c>
      <c r="BO7" s="24">
        <v>825.1</v>
      </c>
      <c r="BP7" s="24">
        <v>669.11</v>
      </c>
      <c r="BQ7" s="24">
        <v>99.91</v>
      </c>
      <c r="BR7" s="24">
        <v>99.33</v>
      </c>
      <c r="BS7" s="24">
        <v>99.89</v>
      </c>
      <c r="BT7" s="24">
        <v>99.53</v>
      </c>
      <c r="BU7" s="24">
        <v>99.86</v>
      </c>
      <c r="BV7" s="24">
        <v>88.37</v>
      </c>
      <c r="BW7" s="24">
        <v>93.77</v>
      </c>
      <c r="BX7" s="24">
        <v>94.69</v>
      </c>
      <c r="BY7" s="24">
        <v>94.97</v>
      </c>
      <c r="BZ7" s="24">
        <v>97.07</v>
      </c>
      <c r="CA7" s="24">
        <v>99.73</v>
      </c>
      <c r="CB7" s="24">
        <v>163.16</v>
      </c>
      <c r="CC7" s="24">
        <v>163.81</v>
      </c>
      <c r="CD7" s="24">
        <v>162.51</v>
      </c>
      <c r="CE7" s="24">
        <v>162.11000000000001</v>
      </c>
      <c r="CF7" s="24">
        <v>161.66999999999999</v>
      </c>
      <c r="CG7" s="24">
        <v>178.11</v>
      </c>
      <c r="CH7" s="24">
        <v>165.57</v>
      </c>
      <c r="CI7" s="24">
        <v>159.78</v>
      </c>
      <c r="CJ7" s="24">
        <v>159.49</v>
      </c>
      <c r="CK7" s="24">
        <v>157.81</v>
      </c>
      <c r="CL7" s="24">
        <v>134.97999999999999</v>
      </c>
      <c r="CM7" s="24">
        <v>1615.2</v>
      </c>
      <c r="CN7" s="24">
        <v>1579.07</v>
      </c>
      <c r="CO7" s="24">
        <v>1541.73</v>
      </c>
      <c r="CP7" s="24">
        <v>1611.73</v>
      </c>
      <c r="CQ7" s="24">
        <v>1583.73</v>
      </c>
      <c r="CR7" s="24">
        <v>59.55</v>
      </c>
      <c r="CS7" s="24">
        <v>59.19</v>
      </c>
      <c r="CT7" s="24">
        <v>68.31</v>
      </c>
      <c r="CU7" s="24">
        <v>65.28</v>
      </c>
      <c r="CV7" s="24">
        <v>64.92</v>
      </c>
      <c r="CW7" s="24">
        <v>59.99</v>
      </c>
      <c r="CX7" s="24">
        <v>71.47</v>
      </c>
      <c r="CY7" s="24">
        <v>72.459999999999994</v>
      </c>
      <c r="CZ7" s="24">
        <v>74.28</v>
      </c>
      <c r="DA7" s="24">
        <v>75.400000000000006</v>
      </c>
      <c r="DB7" s="24">
        <v>76.209999999999994</v>
      </c>
      <c r="DC7" s="24">
        <v>87.14</v>
      </c>
      <c r="DD7" s="24">
        <v>86.66</v>
      </c>
      <c r="DE7" s="24">
        <v>92.62</v>
      </c>
      <c r="DF7" s="24">
        <v>92.72</v>
      </c>
      <c r="DG7" s="24">
        <v>92.88</v>
      </c>
      <c r="DH7" s="24">
        <v>95.72</v>
      </c>
      <c r="DI7" s="24">
        <v>21.96</v>
      </c>
      <c r="DJ7" s="24">
        <v>23.98</v>
      </c>
      <c r="DK7" s="24">
        <v>25.9</v>
      </c>
      <c r="DL7" s="24">
        <v>27.79</v>
      </c>
      <c r="DM7" s="24">
        <v>29.77</v>
      </c>
      <c r="DN7" s="24">
        <v>15.21</v>
      </c>
      <c r="DO7" s="24">
        <v>17.350000000000001</v>
      </c>
      <c r="DP7" s="24">
        <v>26.36</v>
      </c>
      <c r="DQ7" s="24">
        <v>23.79</v>
      </c>
      <c r="DR7" s="24">
        <v>25.66</v>
      </c>
      <c r="DS7" s="24">
        <v>38.17</v>
      </c>
      <c r="DT7" s="24">
        <v>0</v>
      </c>
      <c r="DU7" s="24">
        <v>0</v>
      </c>
      <c r="DV7" s="24">
        <v>0</v>
      </c>
      <c r="DW7" s="24">
        <v>0</v>
      </c>
      <c r="DX7" s="24">
        <v>0</v>
      </c>
      <c r="DY7" s="24">
        <v>0.01</v>
      </c>
      <c r="DZ7" s="24">
        <v>0.01</v>
      </c>
      <c r="EA7" s="24">
        <v>1.43</v>
      </c>
      <c r="EB7" s="24">
        <v>1.22</v>
      </c>
      <c r="EC7" s="24">
        <v>1.61</v>
      </c>
      <c r="ED7" s="24">
        <v>6.54</v>
      </c>
      <c r="EE7" s="24">
        <v>0.03</v>
      </c>
      <c r="EF7" s="24">
        <v>0</v>
      </c>
      <c r="EG7" s="24">
        <v>0</v>
      </c>
      <c r="EH7" s="24">
        <v>0</v>
      </c>
      <c r="EI7" s="24">
        <v>0</v>
      </c>
      <c r="EJ7" s="24">
        <v>0.11</v>
      </c>
      <c r="EK7" s="24">
        <v>0.09</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笹山 友紀</cp:lastModifiedBy>
  <dcterms:created xsi:type="dcterms:W3CDTF">2023-01-12T23:26:48Z</dcterms:created>
  <dcterms:modified xsi:type="dcterms:W3CDTF">2023-02-27T06:58:43Z</dcterms:modified>
  <cp:category/>
</cp:coreProperties>
</file>