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4】\済【R05.01.19〆】公営企業に係る経営比較分析表（令和３年度決算）の分析等について\4. 提出\ホームページ掲載用\"/>
    </mc:Choice>
  </mc:AlternateContent>
  <workbookProtection workbookAlgorithmName="SHA-512" workbookHashValue="x2M3vRBK4RZd+iBNs1E2/x+zpXZ1KFecjTxJJJRtEF3hXwfN51sCCeWckVBxjAW032Ma+I5wIwgvF4Jn4+5M0Q==" workbookSaltValue="UVLW8nauVtqjkHgNUC06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<sst xmlns="http://schemas.openxmlformats.org/spreadsheetml/2006/main" count="228" uniqueCount="112">
  <si>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</si>
  <si>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</si>
  <si>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</si>
  <si>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</si>
  <si>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</si>
  <si>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</si>
  <si>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</si>
  <si>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</si>
  <si>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</si>
  <si>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</si>
  <si>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</si>
  <si>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</si>
  <si>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</si>
  <si>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</si>
  <si>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</si>
  <si>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</si>
  <si>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</si>
  <si>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</si>
  <si>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</si>
  <si>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</si>
  <si>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</si>
  <si>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</si>
  <si>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</si>
  <si>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</si>
  <si>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</si>
  <si>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</si>
  <si>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</si>
  <si>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</si>
  <si>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</si>
  <si>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</si>
  <si>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</si>
  <si>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</si>
  <si>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</si>
  <si>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</si>
  <si>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</si>
  <si>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</si>
  <si>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</si>
  <si>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</si>
  <si>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</si>
  <si>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</si>
  <si>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</si>
  <si>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</si>
  <si>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</si>
  <si>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</si>
  <si>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</si>
  <si>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</si>
  <si>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</si>
  <si>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</si>
  <si>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</si>
  <si>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</si>
  <si>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</si>
  <si>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</si>
  <si>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</si>
  <si>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</si>
  <si>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</si>
  <si>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</si>
  <si>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</si>
  <si>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</si>
  <si>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</si>
  <si>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</si>
  <si>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</si>
  <si>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</si>
  <si>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</si>
  <si>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</si>
  <si>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</si>
  <si>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</si>
  <si>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</si>
  <si>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</si>
  <si>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</si>
  <si>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</si>
  <si>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</si>
  <si>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</si>
  <si>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</si>
  <si>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</si>
  <si>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</si>
  <si>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</si>
  <si>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</si>
  <si>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</si>
  <si>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</si>
  <si>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</si>
  <si>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</si>
  <si>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</si>
  <si>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</si>
  <si>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</si>
  <si>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</si>
  <si>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</si>
  <si>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</si>
  <si>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</si>
  <si>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</si>
  <si>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</si>
  <si>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</si>
  <si>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</si>
  <si>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</si>
  <si>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</si>
  <si>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</si>
  <si>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</si>
  <si>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</si>
  <si>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</si>
  <si>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</si>
  <si>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</si>
  <si>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</si>
  <si>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</si>
  <si>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</si>
  <si>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</si>
  <si>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</si>
  <si>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</si>
  <si>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</si>
  <si>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</si>
  <si>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</si>
  <si>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若干低下して、103.45％となり、全国平均値との差も昨年度比較1.17ポイント低下している。令和３年度は、他会計補助金の減少をはじめとした総収益の減少額が総費用の減少額を上回ったことが影響している。人口減少や節水器具の普及などにより収益の減少傾向が続いており経営状況は予断を許さないため引き続き健全な経営に努める。
②累積欠損金比率について、令和３年度は63,165千円の純利益であり、累積欠損金も発生していない。
③流動比率は146.10%となっており若干低下しているものの、短期的な支払能力（資金繰り）に支障はない。
④企業債残高対給水収益比率は681.63％であり、昨年度より低下しているものの、類似団体と比較して依然高い水準にある。内部留保資金を一定の水準で維持し、企業債残高の適正管理をしながら計画的な投資を実施する必要がある。
⑤料金回収率は97.20％と若干改善した。供給単価が昨年度とほぼ同額の211.54円だったが、給水原価が223.45円から217.63円と低下したことによる。この率が100%を割り込み、また全国平均を下回っている現状を考慮すると、将来的な料金改定は避けられない状況にある。
⑥給水原価は217.63円であり、昨年度と比較して5.82円低下した。しかし依然として類似団体と比較して高い状況にある。経費削減に努めることは当然であるが、施設の統廃合等によりコストダウンを図り、給水原価の圧縮を行っていかなければならない。
⑦⑧施設利用率は類似団体と比較して良い数字で適正な施設規模と言えるが、有収率は74.10％であり給水量が直接収益につながっていない状態である。漏水調査に基いた計画的な管路更新の実施による有収率向上が喫緊の課題である。</t>
    <rPh sb="48" eb="50">
      <t>テイカ</t>
    </rPh>
    <rPh sb="55" eb="57">
      <t>レイワ</t>
    </rPh>
    <rPh sb="59" eb="60">
      <t>ド</t>
    </rPh>
    <rPh sb="101" eb="103">
      <t>エイキョウ</t>
    </rPh>
    <rPh sb="125" eb="127">
      <t>シュウエキ</t>
    </rPh>
    <rPh sb="128" eb="130">
      <t>ゲンショウ</t>
    </rPh>
    <rPh sb="180" eb="182">
      <t>レイワ</t>
    </rPh>
    <rPh sb="319" eb="321">
      <t>イゼン</t>
    </rPh>
    <rPh sb="321" eb="322">
      <t>タカ</t>
    </rPh>
    <rPh sb="323" eb="325">
      <t>スイジュン</t>
    </rPh>
    <rPh sb="448" eb="450">
      <t>テイカ</t>
    </rPh>
    <rPh sb="503" eb="504">
      <t>サ</t>
    </rPh>
    <rPh sb="509" eb="511">
      <t>ジョウキョウ</t>
    </rPh>
    <rPh sb="546" eb="548">
      <t>テイカ</t>
    </rPh>
    <phoneticPr fontId="4"/>
  </si>
  <si>
    <t>①有形固定資産減価償却率は45.66％となっており、全国や類似団体平均と比較すると若干良い数値となっているが、昨年度と比較して数値が増えており資産の老朽化が進んでいることが指標からも読み取れる。
②管路経年化率は11.19％であり、全国や類似団体平均と比較すると若干良い数値となっているが、このまま推移すると加速度的に増える状況にある。このため、管路評価基準及び更新計画により、更新重要度の評価が高い管路から順次更新事業を実施していく計画である。
③管路更新率は0.38％であり、昨年度と比較して減少しており、全国や類似団体平均を下回っている。有形固定資産減価償却率や管路経年化率が将来的に増加する見込みにあることからも、更新率（投資額）の増加が課題である。施設の更新と管路更新の費用のバランスを取りながら、計画的な投資額の確保と事業推進が必要である。</t>
    <rPh sb="240" eb="243">
      <t>サクネンド</t>
    </rPh>
    <rPh sb="244" eb="246">
      <t>ヒカク</t>
    </rPh>
    <rPh sb="248" eb="250">
      <t>ゲンショウ</t>
    </rPh>
    <rPh sb="265" eb="266">
      <t>シタ</t>
    </rPh>
    <rPh sb="320" eb="322">
      <t>ゾウカ</t>
    </rPh>
    <rPh sb="323" eb="325">
      <t>カダイ</t>
    </rPh>
    <phoneticPr fontId="4"/>
  </si>
  <si>
    <t>　経常収支比率が改善し、103.45％と100％を超えているものの、料金回収率が97.20％で100%を下回っており原価割れの状況が続いている。この回収率の悪化は給水収益の減少と、大沢第二浄水場の供用開始による減価償却等の費用の増加が大きく影響しているが、今後も管路資産を中心として更新費用等が嵩み、資本費はさらに悪化していくと考えられる。
　このため、一定水準の内部留保資金の確保を図るためには、料金改定は避けられない状況にある。平成30年度において経営戦略の改訂を行ったところであるが中長期的な視点で将来を見極め持続可能な経営となるように注視していく必要がある。</t>
    <rPh sb="81" eb="83">
      <t>キュウスイ</t>
    </rPh>
    <rPh sb="83" eb="85">
      <t>シュウエキ</t>
    </rPh>
    <rPh sb="86" eb="8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</si>
</sst>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0.88</c:v>
                </c:pt>
                <c:pt idx="1">
                  <c:v>0.9</c:v>
                </c:pt>
                <c:pt idx="2">
                  <c:v>1</c:v>
                </c:pt>
                <c:pt idx="3">
                  <c:v>0.64</c:v>
                </c:pt>
                <c:pt idx="4">
                  <c:v>0.38</c:v>
                </c:pt>
              </c:numCache>
            </c:numRef>
          </c:val>
          <c:extLst>
            <c:ext xmlns:c16="http://schemas.microsoft.com/office/drawing/2014/chart" uri="{C3380CC4-5D6E-409C-BE32-E72D297353CC}">
              <c16:uniqueId val="{00000000-06F5-440B-B223-82DD19693F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6F5-440B-B223-82DD19693F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63.27</c:v>
                </c:pt>
                <c:pt idx="1">
                  <c:v>63.53</c:v>
                </c:pt>
                <c:pt idx="2">
                  <c:v>62.15</c:v>
                </c:pt>
                <c:pt idx="3">
                  <c:v>62.31</c:v>
                </c:pt>
                <c:pt idx="4">
                  <c:v>63.8</c:v>
                </c:pt>
              </c:numCache>
            </c:numRef>
          </c:val>
          <c:extLst>
            <c:ext xmlns:c16="http://schemas.microsoft.com/office/drawing/2014/chart" uri="{C3380CC4-5D6E-409C-BE32-E72D297353CC}">
              <c16:uniqueId val="{00000000-84B1-4D87-8E99-2883C93AAC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84B1-4D87-8E99-2883C93AAC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74.73</c:v>
                </c:pt>
                <c:pt idx="1">
                  <c:v>75.62</c:v>
                </c:pt>
                <c:pt idx="2">
                  <c:v>74.930000000000007</c:v>
                </c:pt>
                <c:pt idx="3">
                  <c:v>73.849999999999994</c:v>
                </c:pt>
                <c:pt idx="4">
                  <c:v>74.099999999999994</c:v>
                </c:pt>
              </c:numCache>
            </c:numRef>
          </c:val>
          <c:extLst>
            <c:ext xmlns:c16="http://schemas.microsoft.com/office/drawing/2014/chart" uri="{C3380CC4-5D6E-409C-BE32-E72D297353CC}">
              <c16:uniqueId val="{00000000-D8B2-442E-B53B-A5D13F9A3C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D8B2-442E-B53B-A5D13F9A3C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102.11</c:v>
                </c:pt>
                <c:pt idx="1">
                  <c:v>103.25</c:v>
                </c:pt>
                <c:pt idx="2">
                  <c:v>98.28</c:v>
                </c:pt>
                <c:pt idx="3">
                  <c:v>104.04</c:v>
                </c:pt>
                <c:pt idx="4">
                  <c:v>103.45</c:v>
                </c:pt>
              </c:numCache>
            </c:numRef>
          </c:val>
          <c:extLst>
            <c:ext xmlns:c16="http://schemas.microsoft.com/office/drawing/2014/chart" uri="{C3380CC4-5D6E-409C-BE32-E72D297353CC}">
              <c16:uniqueId val="{00000000-20AB-489F-ACDB-D8F86998C5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0AB-489F-ACDB-D8F86998C5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39.979999999999997</c:v>
                </c:pt>
                <c:pt idx="1">
                  <c:v>41.34</c:v>
                </c:pt>
                <c:pt idx="2">
                  <c:v>42.68</c:v>
                </c:pt>
                <c:pt idx="3">
                  <c:v>43.92</c:v>
                </c:pt>
                <c:pt idx="4">
                  <c:v>45.66</c:v>
                </c:pt>
              </c:numCache>
            </c:numRef>
          </c:val>
          <c:extLst>
            <c:ext xmlns:c16="http://schemas.microsoft.com/office/drawing/2014/chart" uri="{C3380CC4-5D6E-409C-BE32-E72D297353CC}">
              <c16:uniqueId val="{00000000-35C0-4423-ABE3-737FB49F7F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5C0-4423-ABE3-737FB49F7F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12.75</c:v>
                </c:pt>
                <c:pt idx="1">
                  <c:v>10.220000000000001</c:v>
                </c:pt>
                <c:pt idx="2">
                  <c:v>11.45</c:v>
                </c:pt>
                <c:pt idx="3">
                  <c:v>11.26</c:v>
                </c:pt>
                <c:pt idx="4">
                  <c:v>11.19</c:v>
                </c:pt>
              </c:numCache>
            </c:numRef>
          </c:val>
          <c:extLst>
            <c:ext xmlns:c16="http://schemas.microsoft.com/office/drawing/2014/chart" uri="{C3380CC4-5D6E-409C-BE32-E72D297353CC}">
              <c16:uniqueId val="{00000000-326B-44A4-B435-C187C8801C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326B-44A4-B435-C187C8801C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quot;-&quot;">
                  <c:v>2.2200000000000002</c:v>
                </c:pt>
                <c:pt idx="3">
                  <c:v>0</c:v>
                </c:pt>
                <c:pt idx="4">
                  <c:v>0</c:v>
                </c:pt>
              </c:numCache>
            </c:numRef>
          </c:val>
          <c:extLst>
            <c:ext xmlns:c16="http://schemas.microsoft.com/office/drawing/2014/chart" uri="{C3380CC4-5D6E-409C-BE32-E72D297353CC}">
              <c16:uniqueId val="{00000000-CFBB-4464-A634-3E6D2F1525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CFBB-4464-A634-3E6D2F1525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204.71</c:v>
                </c:pt>
                <c:pt idx="1">
                  <c:v>200.08</c:v>
                </c:pt>
                <c:pt idx="2">
                  <c:v>178.51</c:v>
                </c:pt>
                <c:pt idx="3">
                  <c:v>160.6</c:v>
                </c:pt>
                <c:pt idx="4">
                  <c:v>146.1</c:v>
                </c:pt>
              </c:numCache>
            </c:numRef>
          </c:val>
          <c:extLst>
            <c:ext xmlns:c16="http://schemas.microsoft.com/office/drawing/2014/chart" uri="{C3380CC4-5D6E-409C-BE32-E72D297353CC}">
              <c16:uniqueId val="{00000000-7FE7-4E00-B45C-4FCE79FBD7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7FE7-4E00-B45C-4FCE79FBD7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793.21</c:v>
                </c:pt>
                <c:pt idx="1">
                  <c:v>754.5</c:v>
                </c:pt>
                <c:pt idx="2">
                  <c:v>746.9</c:v>
                </c:pt>
                <c:pt idx="3">
                  <c:v>730.49</c:v>
                </c:pt>
                <c:pt idx="4">
                  <c:v>681.63</c:v>
                </c:pt>
              </c:numCache>
            </c:numRef>
          </c:val>
          <c:extLst>
            <c:ext xmlns:c16="http://schemas.microsoft.com/office/drawing/2014/chart" uri="{C3380CC4-5D6E-409C-BE32-E72D297353CC}">
              <c16:uniqueId val="{00000000-3641-4F59-989F-829424A02B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641-4F59-989F-829424A02B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95.4</c:v>
                </c:pt>
                <c:pt idx="1">
                  <c:v>96.71</c:v>
                </c:pt>
                <c:pt idx="2">
                  <c:v>91.23</c:v>
                </c:pt>
                <c:pt idx="3">
                  <c:v>94.91</c:v>
                </c:pt>
                <c:pt idx="4">
                  <c:v>97.2</c:v>
                </c:pt>
              </c:numCache>
            </c:numRef>
          </c:val>
          <c:extLst>
            <c:ext xmlns:c16="http://schemas.microsoft.com/office/drawing/2014/chart" uri="{C3380CC4-5D6E-409C-BE32-E72D297353CC}">
              <c16:uniqueId val="{00000000-DF03-4585-9092-2F2604EEF8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DF03-4585-9092-2F2604EEF8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222.71</c:v>
                </c:pt>
                <c:pt idx="1">
                  <c:v>219.87</c:v>
                </c:pt>
                <c:pt idx="2">
                  <c:v>233.33</c:v>
                </c:pt>
                <c:pt idx="3">
                  <c:v>223.45</c:v>
                </c:pt>
                <c:pt idx="4">
                  <c:v>217.63</c:v>
                </c:pt>
              </c:numCache>
            </c:numRef>
          </c:val>
          <c:extLst>
            <c:ext xmlns:c16="http://schemas.microsoft.com/office/drawing/2014/chart" uri="{C3380CC4-5D6E-409C-BE32-E72D297353CC}">
              <c16:uniqueId val="{00000000-F798-4354-810D-BA80887868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F798-4354-810D-BA80887868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横手市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非設置</v>
      </c>
      <c r="AE8" s="69"/>
      <c r="AF8" s="69"/>
      <c r="AG8" s="69"/>
      <c r="AH8" s="69"/>
      <c r="AI8" s="69"/>
      <c r="AJ8" s="69"/>
      <c r="AK8" s="2"/>
      <c r="AL8" s="60">
        <f>データ!$R$6</f>
        <v>85912</v>
      </c>
      <c r="AM8" s="60"/>
      <c r="AN8" s="60"/>
      <c r="AO8" s="60"/>
      <c r="AP8" s="60"/>
      <c r="AQ8" s="60"/>
      <c r="AR8" s="60"/>
      <c r="AS8" s="60"/>
      <c r="AT8" s="37">
        <f>データ!$S$6</f>
        <v>692.8</v>
      </c>
      <c r="AU8" s="38"/>
      <c r="AV8" s="38"/>
      <c r="AW8" s="38"/>
      <c r="AX8" s="38"/>
      <c r="AY8" s="38"/>
      <c r="AZ8" s="38"/>
      <c r="BA8" s="38"/>
      <c r="BB8" s="49">
        <f>データ!$T$6</f>
        <v>124.01</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55.17</v>
      </c>
      <c r="J10" s="38"/>
      <c r="K10" s="38"/>
      <c r="L10" s="38"/>
      <c r="M10" s="38"/>
      <c r="N10" s="38"/>
      <c r="O10" s="59"/>
      <c r="P10" s="49">
        <f>データ!$P$6</f>
        <v>83.09</v>
      </c>
      <c r="Q10" s="49"/>
      <c r="R10" s="49"/>
      <c r="S10" s="49"/>
      <c r="T10" s="49"/>
      <c r="U10" s="49"/>
      <c r="V10" s="49"/>
      <c r="W10" s="60">
        <f>データ!$Q$6</f>
        <v>3652</v>
      </c>
      <c r="X10" s="60"/>
      <c r="Y10" s="60"/>
      <c r="Z10" s="60"/>
      <c r="AA10" s="60"/>
      <c r="AB10" s="60"/>
      <c r="AC10" s="60"/>
      <c r="AD10" s="2"/>
      <c r="AE10" s="2"/>
      <c r="AF10" s="2"/>
      <c r="AG10" s="2"/>
      <c r="AH10" s="2"/>
      <c r="AI10" s="2"/>
      <c r="AJ10" s="2"/>
      <c r="AK10" s="2"/>
      <c r="AL10" s="60">
        <f>データ!$U$6</f>
        <v>70836</v>
      </c>
      <c r="AM10" s="60"/>
      <c r="AN10" s="60"/>
      <c r="AO10" s="60"/>
      <c r="AP10" s="60"/>
      <c r="AQ10" s="60"/>
      <c r="AR10" s="60"/>
      <c r="AS10" s="60"/>
      <c r="AT10" s="37">
        <f>データ!$V$6</f>
        <v>248.31</v>
      </c>
      <c r="AU10" s="38"/>
      <c r="AV10" s="38"/>
      <c r="AW10" s="38"/>
      <c r="AX10" s="38"/>
      <c r="AY10" s="38"/>
      <c r="AZ10" s="38"/>
      <c r="BA10" s="38"/>
      <c r="BB10" s="49">
        <f>データ!$W$6</f>
        <v>285.27</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109</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110</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85"/>
      <c r="BN60" s="85"/>
      <c r="BO60" s="85"/>
      <c r="BP60" s="85"/>
      <c r="BQ60" s="85"/>
      <c r="BR60" s="85"/>
      <c r="BS60" s="85"/>
      <c r="BT60" s="85"/>
      <c r="BU60" s="85"/>
      <c r="BV60" s="85"/>
      <c r="BW60" s="85"/>
      <c r="BX60" s="85"/>
      <c r="BY60" s="85"/>
      <c r="BZ60" s="86"/>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111</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EEqvNJcnwFK6Sw3WqHLlbTl9udCSkaG4Ju9r10vtUjJqcZutrjZLbH0/tpzmQ5ar6mn8FO8zNZGbVHLuDcuQ==" saltValue="5nuT93z3nFB6pTfjoWpo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52</v>
      </c>
      <c r="B4" s="17"/>
      <c r="C4" s="17"/>
      <c r="D4" s="17"/>
      <c r="E4" s="17"/>
      <c r="F4" s="17"/>
      <c r="G4" s="17"/>
      <c r="H4" s="80"/>
      <c r="I4" s="81"/>
      <c r="J4" s="81"/>
      <c r="K4" s="81"/>
      <c r="L4" s="81"/>
      <c r="M4" s="81"/>
      <c r="N4" s="81"/>
      <c r="O4" s="81"/>
      <c r="P4" s="81"/>
      <c r="Q4" s="81"/>
      <c r="R4" s="81"/>
      <c r="S4" s="81"/>
      <c r="T4" s="81"/>
      <c r="U4" s="81"/>
      <c r="V4" s="81"/>
      <c r="W4" s="82"/>
      <c r="X4" s="76" t="s">
        <v>53</v>
      </c>
      <c r="Y4" s="76"/>
      <c r="Z4" s="76"/>
      <c r="AA4" s="76"/>
      <c r="AB4" s="76"/>
      <c r="AC4" s="76"/>
      <c r="AD4" s="76"/>
      <c r="AE4" s="76"/>
      <c r="AF4" s="76"/>
      <c r="AG4" s="76"/>
      <c r="AH4" s="76"/>
      <c r="AI4" s="76" t="s">
        <v>54</v>
      </c>
      <c r="AJ4" s="76"/>
      <c r="AK4" s="76"/>
      <c r="AL4" s="76"/>
      <c r="AM4" s="76"/>
      <c r="AN4" s="76"/>
      <c r="AO4" s="76"/>
      <c r="AP4" s="76"/>
      <c r="AQ4" s="76"/>
      <c r="AR4" s="76"/>
      <c r="AS4" s="76"/>
      <c r="AT4" s="76" t="s">
        <v>55</v>
      </c>
      <c r="AU4" s="76"/>
      <c r="AV4" s="76"/>
      <c r="AW4" s="76"/>
      <c r="AX4" s="76"/>
      <c r="AY4" s="76"/>
      <c r="AZ4" s="76"/>
      <c r="BA4" s="76"/>
      <c r="BB4" s="76"/>
      <c r="BC4" s="76"/>
      <c r="BD4" s="76"/>
      <c r="BE4" s="76" t="s">
        <v>56</v>
      </c>
      <c r="BF4" s="76"/>
      <c r="BG4" s="76"/>
      <c r="BH4" s="76"/>
      <c r="BI4" s="76"/>
      <c r="BJ4" s="76"/>
      <c r="BK4" s="76"/>
      <c r="BL4" s="76"/>
      <c r="BM4" s="76"/>
      <c r="BN4" s="76"/>
      <c r="BO4" s="76"/>
      <c r="BP4" s="76" t="s">
        <v>57</v>
      </c>
      <c r="BQ4" s="76"/>
      <c r="BR4" s="76"/>
      <c r="BS4" s="76"/>
      <c r="BT4" s="76"/>
      <c r="BU4" s="76"/>
      <c r="BV4" s="76"/>
      <c r="BW4" s="76"/>
      <c r="BX4" s="76"/>
      <c r="BY4" s="76"/>
      <c r="BZ4" s="76"/>
      <c r="CA4" s="76" t="s">
        <v>58</v>
      </c>
      <c r="CB4" s="76"/>
      <c r="CC4" s="76"/>
      <c r="CD4" s="76"/>
      <c r="CE4" s="76"/>
      <c r="CF4" s="76"/>
      <c r="CG4" s="76"/>
      <c r="CH4" s="76"/>
      <c r="CI4" s="76"/>
      <c r="CJ4" s="76"/>
      <c r="CK4" s="76"/>
      <c r="CL4" s="76" t="s">
        <v>59</v>
      </c>
      <c r="CM4" s="76"/>
      <c r="CN4" s="76"/>
      <c r="CO4" s="76"/>
      <c r="CP4" s="76"/>
      <c r="CQ4" s="76"/>
      <c r="CR4" s="76"/>
      <c r="CS4" s="76"/>
      <c r="CT4" s="76"/>
      <c r="CU4" s="76"/>
      <c r="CV4" s="76"/>
      <c r="CW4" s="76" t="s">
        <v>60</v>
      </c>
      <c r="CX4" s="76"/>
      <c r="CY4" s="76"/>
      <c r="CZ4" s="76"/>
      <c r="DA4" s="76"/>
      <c r="DB4" s="76"/>
      <c r="DC4" s="76"/>
      <c r="DD4" s="76"/>
      <c r="DE4" s="76"/>
      <c r="DF4" s="76"/>
      <c r="DG4" s="76"/>
      <c r="DH4" s="76" t="s">
        <v>61</v>
      </c>
      <c r="DI4" s="76"/>
      <c r="DJ4" s="76"/>
      <c r="DK4" s="76"/>
      <c r="DL4" s="76"/>
      <c r="DM4" s="76"/>
      <c r="DN4" s="76"/>
      <c r="DO4" s="76"/>
      <c r="DP4" s="76"/>
      <c r="DQ4" s="76"/>
      <c r="DR4" s="76"/>
      <c r="DS4" s="76" t="s">
        <v>62</v>
      </c>
      <c r="DT4" s="76"/>
      <c r="DU4" s="76"/>
      <c r="DV4" s="76"/>
      <c r="DW4" s="76"/>
      <c r="DX4" s="76"/>
      <c r="DY4" s="76"/>
      <c r="DZ4" s="76"/>
      <c r="EA4" s="76"/>
      <c r="EB4" s="76"/>
      <c r="EC4" s="76"/>
      <c r="ED4" s="76" t="s">
        <v>63</v>
      </c>
      <c r="EE4" s="76"/>
      <c r="EF4" s="76"/>
      <c r="EG4" s="76"/>
      <c r="EH4" s="76"/>
      <c r="EI4" s="76"/>
      <c r="EJ4" s="76"/>
      <c r="EK4" s="76"/>
      <c r="EL4" s="76"/>
      <c r="EM4" s="76"/>
      <c r="EN4" s="76"/>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52035</v>
      </c>
      <c r="D6" s="20">
        <f t="shared" si="3"/>
        <v>46</v>
      </c>
      <c r="E6" s="20">
        <f t="shared" si="3"/>
        <v>1</v>
      </c>
      <c r="F6" s="20">
        <f t="shared" si="3"/>
        <v>0</v>
      </c>
      <c r="G6" s="20">
        <f t="shared" si="3"/>
        <v>1</v>
      </c>
      <c r="H6" s="20" t="str">
        <f t="shared" si="3"/>
        <v>秋田県　横手市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55.17</v>
      </c>
      <c r="P6" s="21">
        <f t="shared" si="3"/>
        <v>83.09</v>
      </c>
      <c r="Q6" s="21">
        <f t="shared" si="3"/>
        <v>3652</v>
      </c>
      <c r="R6" s="21">
        <f t="shared" si="3"/>
        <v>85912</v>
      </c>
      <c r="S6" s="21">
        <f t="shared" si="3"/>
        <v>692.8</v>
      </c>
      <c r="T6" s="21">
        <f t="shared" si="3"/>
        <v>124.01</v>
      </c>
      <c r="U6" s="21">
        <f t="shared" si="3"/>
        <v>70836</v>
      </c>
      <c r="V6" s="21">
        <f t="shared" si="3"/>
        <v>248.31</v>
      </c>
      <c r="W6" s="21">
        <f t="shared" si="3"/>
        <v>285.27</v>
      </c>
      <c r="X6" s="22">
        <f>IF(X7="",NA(),X7)</f>
        <v>102.11</v>
      </c>
      <c r="Y6" s="22">
        <f t="shared" ref="Y6:AG6" si="4">IF(Y7="",NA(),Y7)</f>
        <v>103.25</v>
      </c>
      <c r="Z6" s="22">
        <f t="shared" si="4"/>
        <v>98.28</v>
      </c>
      <c r="AA6" s="22">
        <f t="shared" si="4"/>
        <v>104.04</v>
      </c>
      <c r="AB6" s="22">
        <f t="shared" si="4"/>
        <v>103.45</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2">
        <f t="shared" si="5"/>
        <v>2.2200000000000002</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204.71</v>
      </c>
      <c r="AU6" s="22">
        <f t="shared" ref="AU6:BC6" si="6">IF(AU7="",NA(),AU7)</f>
        <v>200.08</v>
      </c>
      <c r="AV6" s="22">
        <f t="shared" si="6"/>
        <v>178.51</v>
      </c>
      <c r="AW6" s="22">
        <f t="shared" si="6"/>
        <v>160.6</v>
      </c>
      <c r="AX6" s="22">
        <f t="shared" si="6"/>
        <v>146.1</v>
      </c>
      <c r="AY6" s="22">
        <f t="shared" si="6"/>
        <v>355.5</v>
      </c>
      <c r="AZ6" s="22">
        <f t="shared" si="6"/>
        <v>349.83</v>
      </c>
      <c r="BA6" s="22">
        <f t="shared" si="6"/>
        <v>360.86</v>
      </c>
      <c r="BB6" s="22">
        <f t="shared" si="6"/>
        <v>350.79</v>
      </c>
      <c r="BC6" s="22">
        <f t="shared" si="6"/>
        <v>354.57</v>
      </c>
      <c r="BD6" s="21" t="str">
        <f>IF(BD7="","",IF(BD7="-","【-】","【"&amp;SUBSTITUTE(TEXT(BD7,"#,##0.00"),"-","△")&amp;"】"))</f>
        <v>【261.51】</v>
      </c>
      <c r="BE6" s="22">
        <f>IF(BE7="",NA(),BE7)</f>
        <v>793.21</v>
      </c>
      <c r="BF6" s="22">
        <f t="shared" ref="BF6:BN6" si="7">IF(BF7="",NA(),BF7)</f>
        <v>754.5</v>
      </c>
      <c r="BG6" s="22">
        <f t="shared" si="7"/>
        <v>746.9</v>
      </c>
      <c r="BH6" s="22">
        <f t="shared" si="7"/>
        <v>730.49</v>
      </c>
      <c r="BI6" s="22">
        <f t="shared" si="7"/>
        <v>681.63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95.4</v>
      </c>
      <c r="BQ6" s="22">
        <f t="shared" ref="BQ6:BY6" si="8">IF(BQ7="",NA(),BQ7)</f>
        <v>96.71</v>
      </c>
      <c r="BR6" s="22">
        <f t="shared" si="8"/>
        <v>91.23</v>
      </c>
      <c r="BS6" s="22">
        <f t="shared" si="8"/>
        <v>94.91</v>
      </c>
      <c r="BT6" s="22">
        <f t="shared" si="8"/>
        <v>97.2</v>
      </c>
      <c r="BU6" s="22">
        <f t="shared" si="8"/>
        <v>104.57</v>
      </c>
      <c r="BV6" s="22">
        <f t="shared" si="8"/>
        <v>103.54</v>
      </c>
      <c r="BW6" s="22">
        <f t="shared" si="8"/>
        <v>103.32</v>
      </c>
      <c r="BX6" s="22">
        <f t="shared" si="8"/>
        <v>100.85</v>
      </c>
      <c r="BY6" s="22">
        <f t="shared" si="8"/>
        <v>103.79</v>
      </c>
      <c r="BZ6" s="21" t="str">
        <f>IF(BZ7="","",IF(BZ7="-","【-】","【"&amp;SUBSTITUTE(TEXT(BZ7,"#,##0.00"),"-","△")&amp;"】"))</f>
        <v>【102.35】</v>
      </c>
      <c r="CA6" s="22">
        <f>IF(CA7="",NA(),CA7)</f>
        <v>222.71</v>
      </c>
      <c r="CB6" s="22">
        <f t="shared" ref="CB6:CJ6" si="9">IF(CB7="",NA(),CB7)</f>
        <v>219.87</v>
      </c>
      <c r="CC6" s="22">
        <f t="shared" si="9"/>
        <v>233.33</v>
      </c>
      <c r="CD6" s="22">
        <f t="shared" si="9"/>
        <v>223.45</v>
      </c>
      <c r="CE6" s="22">
        <f t="shared" si="9"/>
        <v>217.63</v>
      </c>
      <c r="CF6" s="22">
        <f t="shared" si="9"/>
        <v>165.47</v>
      </c>
      <c r="CG6" s="22">
        <f t="shared" si="9"/>
        <v>167.46</v>
      </c>
      <c r="CH6" s="22">
        <f t="shared" si="9"/>
        <v>168.56</v>
      </c>
      <c r="CI6" s="22">
        <f t="shared" si="9"/>
        <v>167.1</v>
      </c>
      <c r="CJ6" s="22">
        <f t="shared" si="9"/>
        <v>167.86</v>
      </c>
      <c r="CK6" s="21" t="str">
        <f>IF(CK7="","",IF(CK7="-","【-】","【"&amp;SUBSTITUTE(TEXT(CK7,"#,##0.00"),"-","△")&amp;"】"))</f>
        <v>【167.74】</v>
      </c>
      <c r="CL6" s="22">
        <f>IF(CL7="",NA(),CL7)</f>
        <v>63.27</v>
      </c>
      <c r="CM6" s="22">
        <f t="shared" ref="CM6:CU6" si="10">IF(CM7="",NA(),CM7)</f>
        <v>63.53</v>
      </c>
      <c r="CN6" s="22">
        <f t="shared" si="10"/>
        <v>62.15</v>
      </c>
      <c r="CO6" s="22">
        <f t="shared" si="10"/>
        <v>62.31</v>
      </c>
      <c r="CP6" s="22">
        <f t="shared" si="10"/>
        <v>63.8</v>
      </c>
      <c r="CQ6" s="22">
        <f t="shared" si="10"/>
        <v>59.74</v>
      </c>
      <c r="CR6" s="22">
        <f t="shared" si="10"/>
        <v>59.46</v>
      </c>
      <c r="CS6" s="22">
        <f t="shared" si="10"/>
        <v>59.51</v>
      </c>
      <c r="CT6" s="22">
        <f t="shared" si="10"/>
        <v>59.91</v>
      </c>
      <c r="CU6" s="22">
        <f t="shared" si="10"/>
        <v>59.4</v>
      </c>
      <c r="CV6" s="21" t="str">
        <f>IF(CV7="","",IF(CV7="-","【-】","【"&amp;SUBSTITUTE(TEXT(CV7,"#,##0.00"),"-","△")&amp;"】"))</f>
        <v>【60.29】</v>
      </c>
      <c r="CW6" s="22">
        <f>IF(CW7="",NA(),CW7)</f>
        <v>74.73</v>
      </c>
      <c r="CX6" s="22">
        <f t="shared" ref="CX6:DF6" si="11">IF(CX7="",NA(),CX7)</f>
        <v>75.62</v>
      </c>
      <c r="CY6" s="22">
        <f t="shared" si="11"/>
        <v>74.930000000000007</v>
      </c>
      <c r="CZ6" s="22">
        <f t="shared" si="11"/>
        <v>73.849999999999994</v>
      </c>
      <c r="DA6" s="22">
        <f t="shared" si="11"/>
        <v>74.099999999999994</v>
      </c>
      <c r="DB6" s="22">
        <f t="shared" si="11"/>
        <v>87.28</v>
      </c>
      <c r="DC6" s="22">
        <f t="shared" si="11"/>
        <v>87.41</v>
      </c>
      <c r="DD6" s="22">
        <f t="shared" si="11"/>
        <v>87.08</v>
      </c>
      <c r="DE6" s="22">
        <f t="shared" si="11"/>
        <v>87.26</v>
      </c>
      <c r="DF6" s="22">
        <f t="shared" si="11"/>
        <v>87.57</v>
      </c>
      <c r="DG6" s="21" t="str">
        <f>IF(DG7="","",IF(DG7="-","【-】","【"&amp;SUBSTITUTE(TEXT(DG7,"#,##0.00"),"-","△")&amp;"】"))</f>
        <v>【90.12】</v>
      </c>
      <c r="DH6" s="22">
        <f>IF(DH7="",NA(),DH7)</f>
        <v>39.979999999999997</v>
      </c>
      <c r="DI6" s="22">
        <f t="shared" ref="DI6:DQ6" si="12">IF(DI7="",NA(),DI7)</f>
        <v>41.34</v>
      </c>
      <c r="DJ6" s="22">
        <f t="shared" si="12"/>
        <v>42.68</v>
      </c>
      <c r="DK6" s="22">
        <f t="shared" si="12"/>
        <v>43.92</v>
      </c>
      <c r="DL6" s="22">
        <f t="shared" si="12"/>
        <v>45.66</v>
      </c>
      <c r="DM6" s="22">
        <f t="shared" si="12"/>
        <v>46.94</v>
      </c>
      <c r="DN6" s="22">
        <f t="shared" si="12"/>
        <v>47.62</v>
      </c>
      <c r="DO6" s="22">
        <f t="shared" si="12"/>
        <v>48.55</v>
      </c>
      <c r="DP6" s="22">
        <f t="shared" si="12"/>
        <v>49.2</v>
      </c>
      <c r="DQ6" s="22">
        <f t="shared" si="12"/>
        <v>50.01</v>
      </c>
      <c r="DR6" s="21" t="str">
        <f>IF(DR7="","",IF(DR7="-","【-】","【"&amp;SUBSTITUTE(TEXT(DR7,"#,##0.00"),"-","△")&amp;"】"))</f>
        <v>【50.88】</v>
      </c>
      <c r="DS6" s="22">
        <f>IF(DS7="",NA(),DS7)</f>
        <v>12.75</v>
      </c>
      <c r="DT6" s="22">
        <f t="shared" ref="DT6:EB6" si="13">IF(DT7="",NA(),DT7)</f>
        <v>10.220000000000001</v>
      </c>
      <c r="DU6" s="22">
        <f t="shared" si="13"/>
        <v>11.45</v>
      </c>
      <c r="DV6" s="22">
        <f t="shared" si="13"/>
        <v>11.26</v>
      </c>
      <c r="DW6" s="22">
        <f t="shared" si="13"/>
        <v>11.19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0.88</v>
      </c>
      <c r="EE6" s="22">
        <f t="shared" ref="EE6:EM6" si="14">IF(EE7="",NA(),EE7)</f>
        <v>0.9</v>
      </c>
      <c r="EF6" s="22">
        <f t="shared" si="14"/>
        <v>1</v>
      </c>
      <c r="EG6" s="22">
        <f t="shared" si="14"/>
        <v>0.64</v>
      </c>
      <c r="EH6" s="22">
        <f t="shared" si="14"/>
        <v>0.38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52035</v>
      </c>
      <c r="D7" s="24">
        <v>46</v>
      </c>
      <c r="E7" s="24">
        <v>1</v>
      </c>
      <c r="F7" s="24">
        <v>0</v>
      </c>
      <c r="G7" s="24">
        <v>1</v>
      </c>
      <c r="H7" s="24" t="s">
        <v>92</v>
      </c>
      <c r="I7" s="24" t="s">
        <v>93</v>
      </c>
      <c r="J7" s="24" t="s">
        <v>94</v>
      </c>
      <c r="K7" s="24" t="s">
        <v>95</v>
      </c>
      <c r="L7" s="24" t="s">
        <v>96</v>
      </c>
      <c r="M7" s="24" t="s">
        <v>97</v>
      </c>
      <c r="N7" s="25" t="s">
        <v>98</v>
      </c>
      <c r="O7" s="25">
        <v>55.17</v>
      </c>
      <c r="P7" s="25">
        <v>83.09</v>
      </c>
      <c r="Q7" s="25">
        <v>3652</v>
      </c>
      <c r="R7" s="25">
        <v>85912</v>
      </c>
      <c r="S7" s="25">
        <v>692.8</v>
      </c>
      <c r="T7" s="25">
        <v>124.01</v>
      </c>
      <c r="U7" s="25">
        <v>70836</v>
      </c>
      <c r="V7" s="25">
        <v>248.31</v>
      </c>
      <c r="W7" s="25">
        <v>285.27</v>
      </c>
      <c r="X7" s="25">
        <v>102.11</v>
      </c>
      <c r="Y7" s="25">
        <v>103.25</v>
      </c>
      <c r="Z7" s="25">
        <v>98.28</v>
      </c>
      <c r="AA7" s="25">
        <v>104.04</v>
      </c>
      <c r="AB7" s="25">
        <v>103.45</v>
      </c>
      <c r="AC7" s="25">
        <v>112.15</v>
      </c>
      <c r="AD7" s="25">
        <v>111.44</v>
      </c>
      <c r="AE7" s="25">
        <v>111.17</v>
      </c>
      <c r="AF7" s="25">
        <v>110.91</v>
      </c>
      <c r="AG7" s="25">
        <v>111.49</v>
      </c>
      <c r="AH7" s="25">
        <v>111.39</v>
      </c>
      <c r="AI7" s="25">
        <v>0</v>
      </c>
      <c r="AJ7" s="25">
        <v>0</v>
      </c>
      <c r="AK7" s="25">
        <v>2.2200000000000002</v>
      </c>
      <c r="AL7" s="25">
        <v>0</v>
      </c>
      <c r="AM7" s="25">
        <v>0</v>
      </c>
      <c r="AN7" s="25">
        <v>1</v>
      </c>
      <c r="AO7" s="25">
        <v>1.03</v>
      </c>
      <c r="AP7" s="25">
        <v>0.78</v>
      </c>
      <c r="AQ7" s="25">
        <v>0.92</v>
      </c>
      <c r="AR7" s="25">
        <v>0.87</v>
      </c>
      <c r="AS7" s="25">
        <v>1.3</v>
      </c>
      <c r="AT7" s="25">
        <v>204.71</v>
      </c>
      <c r="AU7" s="25">
        <v>200.08</v>
      </c>
      <c r="AV7" s="25">
        <v>178.51</v>
      </c>
      <c r="AW7" s="25">
        <v>160.6</v>
      </c>
      <c r="AX7" s="25">
        <v>146.1</v>
      </c>
      <c r="AY7" s="25">
        <v>355.5</v>
      </c>
      <c r="AZ7" s="25">
        <v>349.83</v>
      </c>
      <c r="BA7" s="25">
        <v>360.86</v>
      </c>
      <c r="BB7" s="25">
        <v>350.79</v>
      </c>
      <c r="BC7" s="25">
        <v>354.57</v>
      </c>
      <c r="BD7" s="25">
        <v>261.51</v>
      </c>
      <c r="BE7" s="25">
        <v>793.21</v>
      </c>
      <c r="BF7" s="25">
        <v>754.5</v>
      </c>
      <c r="BG7" s="25">
        <v>746.9</v>
      </c>
      <c r="BH7" s="25">
        <v>730.49</v>
      </c>
      <c r="BI7" s="25">
        <v>681.63</v>
      </c>
      <c r="BJ7" s="25">
        <v>312.58</v>
      </c>
      <c r="BK7" s="25">
        <v>314.87</v>
      </c>
      <c r="BL7" s="25">
        <v>309.27999999999997</v>
      </c>
      <c r="BM7" s="25">
        <v>322.92</v>
      </c>
      <c r="BN7" s="25">
        <v>303.45999999999998</v>
      </c>
      <c r="BO7" s="25">
        <v>265.16000000000003</v>
      </c>
      <c r="BP7" s="25">
        <v>95.4</v>
      </c>
      <c r="BQ7" s="25">
        <v>96.71</v>
      </c>
      <c r="BR7" s="25">
        <v>91.23</v>
      </c>
      <c r="BS7" s="25">
        <v>94.91</v>
      </c>
      <c r="BT7" s="25">
        <v>97.2</v>
      </c>
      <c r="BU7" s="25">
        <v>104.57</v>
      </c>
      <c r="BV7" s="25">
        <v>103.54</v>
      </c>
      <c r="BW7" s="25">
        <v>103.32</v>
      </c>
      <c r="BX7" s="25">
        <v>100.85</v>
      </c>
      <c r="BY7" s="25">
        <v>103.79</v>
      </c>
      <c r="BZ7" s="25">
        <v>102.35</v>
      </c>
      <c r="CA7" s="25">
        <v>222.71</v>
      </c>
      <c r="CB7" s="25">
        <v>219.87</v>
      </c>
      <c r="CC7" s="25">
        <v>233.33</v>
      </c>
      <c r="CD7" s="25">
        <v>223.45</v>
      </c>
      <c r="CE7" s="25">
        <v>217.63</v>
      </c>
      <c r="CF7" s="25">
        <v>165.47</v>
      </c>
      <c r="CG7" s="25">
        <v>167.46</v>
      </c>
      <c r="CH7" s="25">
        <v>168.56</v>
      </c>
      <c r="CI7" s="25">
        <v>167.1</v>
      </c>
      <c r="CJ7" s="25">
        <v>167.86</v>
      </c>
      <c r="CK7" s="25">
        <v>167.74</v>
      </c>
      <c r="CL7" s="25">
        <v>63.27</v>
      </c>
      <c r="CM7" s="25">
        <v>63.53</v>
      </c>
      <c r="CN7" s="25">
        <v>62.15</v>
      </c>
      <c r="CO7" s="25">
        <v>62.31</v>
      </c>
      <c r="CP7" s="25">
        <v>63.8</v>
      </c>
      <c r="CQ7" s="25">
        <v>59.74</v>
      </c>
      <c r="CR7" s="25">
        <v>59.46</v>
      </c>
      <c r="CS7" s="25">
        <v>59.51</v>
      </c>
      <c r="CT7" s="25">
        <v>59.91</v>
      </c>
      <c r="CU7" s="25">
        <v>59.4</v>
      </c>
      <c r="CV7" s="25">
        <v>60.29</v>
      </c>
      <c r="CW7" s="25">
        <v>74.73</v>
      </c>
      <c r="CX7" s="25">
        <v>75.62</v>
      </c>
      <c r="CY7" s="25">
        <v>74.930000000000007</v>
      </c>
      <c r="CZ7" s="25">
        <v>73.849999999999994</v>
      </c>
      <c r="DA7" s="25">
        <v>74.099999999999994</v>
      </c>
      <c r="DB7" s="25">
        <v>87.28</v>
      </c>
      <c r="DC7" s="25">
        <v>87.41</v>
      </c>
      <c r="DD7" s="25">
        <v>87.08</v>
      </c>
      <c r="DE7" s="25">
        <v>87.26</v>
      </c>
      <c r="DF7" s="25">
        <v>87.57</v>
      </c>
      <c r="DG7" s="25">
        <v>90.12</v>
      </c>
      <c r="DH7" s="25">
        <v>39.979999999999997</v>
      </c>
      <c r="DI7" s="25">
        <v>41.34</v>
      </c>
      <c r="DJ7" s="25">
        <v>42.68</v>
      </c>
      <c r="DK7" s="25">
        <v>43.92</v>
      </c>
      <c r="DL7" s="25">
        <v>45.66</v>
      </c>
      <c r="DM7" s="25">
        <v>46.94</v>
      </c>
      <c r="DN7" s="25">
        <v>47.62</v>
      </c>
      <c r="DO7" s="25">
        <v>48.55</v>
      </c>
      <c r="DP7" s="25">
        <v>49.2</v>
      </c>
      <c r="DQ7" s="25">
        <v>50.01</v>
      </c>
      <c r="DR7" s="25">
        <v>50.88</v>
      </c>
      <c r="DS7" s="25">
        <v>12.75</v>
      </c>
      <c r="DT7" s="25">
        <v>10.220000000000001</v>
      </c>
      <c r="DU7" s="25">
        <v>11.45</v>
      </c>
      <c r="DV7" s="25">
        <v>11.26</v>
      </c>
      <c r="DW7" s="25">
        <v>11.19</v>
      </c>
      <c r="DX7" s="25">
        <v>14.48</v>
      </c>
      <c r="DY7" s="25">
        <v>16.27</v>
      </c>
      <c r="DZ7" s="25">
        <v>17.11</v>
      </c>
      <c r="EA7" s="25">
        <v>18.329999999999998</v>
      </c>
      <c r="EB7" s="25">
        <v>20.27</v>
      </c>
      <c r="EC7" s="25">
        <v>22.3</v>
      </c>
      <c r="ED7" s="25">
        <v>0.88</v>
      </c>
      <c r="EE7" s="25">
        <v>0.9</v>
      </c>
      <c r="EF7" s="25">
        <v>1</v>
      </c>
      <c r="EG7" s="25">
        <v>0.64</v>
      </c>
      <c r="EH7" s="25">
        <v>0.38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笹山 友紀</cp:lastModifiedBy>
  <cp:lastPrinted>2023-01-17T01:08:42Z</cp:lastPrinted>
  <dcterms:created xsi:type="dcterms:W3CDTF">2022-12-01T00:53:20Z</dcterms:created>
  <dcterms:modified xsi:type="dcterms:W3CDTF">2023-02-27T06:58:13Z</dcterms:modified>
  <cp:category/>
</cp:coreProperties>
</file>