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3】\【R04.01.19〆】公営企業における経営比較分析表の作成について\3.作業\"/>
    </mc:Choice>
  </mc:AlternateContent>
  <workbookProtection workbookAlgorithmName="SHA-512" workbookHashValue="lOIckxSkpd7gqNUh1ay4JX5X6iGo8YvnuGP7GTIfSrW080qUn6eZW5jE6Uy8eJlIFwY4koE3rei/jsKUPgEHzw==" workbookSaltValue="9yQL7HzF0FksDYzcbBWgGg==" workbookSpinCount="100000" lockStructure="1"/>
  <bookViews>
    <workbookView xWindow="0" yWindow="0" windowWidth="4920" windowHeight="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<sst xmlns="http://schemas.openxmlformats.org/spreadsheetml/2006/main" count="247" uniqueCount="121">
  <si>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</si>
  <si>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</si>
  <si>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</si>
  <si>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</si>
  <si>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</si>
  <si>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</si>
  <si>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</si>
  <si>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</si>
  <si>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</si>
  <si>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</si>
  <si>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</si>
  <si>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</si>
  <si>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</si>
  <si>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</si>
  <si>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</si>
  <si>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</si>
  <si>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</si>
  <si>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</si>
  <si>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</si>
  <si>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</si>
  <si>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</si>
  <si>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</si>
  <si>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</si>
  <si>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</si>
  <si>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</si>
  <si>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</si>
  <si>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</si>
  <si>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</si>
  <si>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</si>
  <si>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</si>
  <si>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</si>
  <si>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</si>
  <si>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</si>
  <si>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</si>
  <si>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</si>
  <si>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</si>
  <si>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</si>
  <si>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</si>
  <si>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</si>
  <si>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</si>
  <si>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</si>
  <si>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</si>
  <si>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</si>
  <si>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</si>
  <si>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</si>
  <si>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</si>
  <si>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</si>
  <si>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</si>
  <si>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</si>
  <si>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</si>
  <si>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</si>
  <si>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</si>
  <si>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</si>
  <si>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</si>
  <si>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</si>
  <si>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</si>
  <si>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</si>
  <si>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</si>
  <si>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</si>
  <si>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</si>
  <si>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</si>
  <si>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</si>
  <si>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</si>
  <si>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</si>
  <si>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</si>
  <si>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</si>
  <si>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</si>
  <si>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</si>
  <si>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</si>
  <si>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</si>
  <si>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</si>
  <si>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</si>
  <si>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</si>
  <si>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</si>
  <si>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</si>
  <si>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</si>
  <si>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</si>
  <si>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</si>
  <si>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</si>
  <si>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</si>
  <si>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</si>
  <si>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</si>
  <si>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</si>
  <si>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</si>
  <si>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</si>
  <si>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</si>
  <si>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</si>
  <si>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</si>
  <si>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</si>
  <si>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</si>
  <si>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</si>
  <si>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</si>
  <si>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</si>
  <si>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</si>
  <si>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</si>
  <si>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</si>
  <si>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</si>
  <si>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</si>
  <si>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</si>
  <si>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</si>
  <si>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</si>
  <si>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</si>
  <si>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</si>
  <si>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</si>
  <si>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</si>
  <si>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</si>
  <si>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</si>
  <si>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</si>
  <si>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</si>
  <si>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</si>
  <si>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</si>
  <si>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</si>
  <si>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</si>
  <si>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</si>
  <si>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</si>
  <si>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</si>
  <si>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</si>
  <si>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</si>
  <si>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14年度から整備を開始し、平成24年度で整備を終了していることから、施設は比較的新しい。しかし、ある程度の修繕費が毎年発生しており、初期に整備した施設については、修理用の部品が製造されなくなってきているため、今後は修繕費が増加傾向となることが予想される。</t>
    <phoneticPr fontId="4"/>
  </si>
  <si>
    <t>①収益的収支比率は89.39％であり、低い数値となっている。平成24年度で整備が終了しているため、使用料収入の増加は見込めないことから、費用の削減に努め、改善を図る必要がある。
④類似団体と比較して低く、整備が終了し新たな借入予定もないことから、今後も比率は下がっていくと見込んでいる。
⑤経費回収率は96.34％で、類似団体と比較して高い状況にあり、使用料をもって汚水処理費を賄うことができている。今後は、空き家等の増加により利用者が減ることで使用料が減少することも考えられるため、効率的な維持管理により更なる経費節減に努める必要がある。
⑦施設利用率は、大きな増減の要因が見当たらないことから、60％前後で推移すると見込んでいる。
⑧水洗化率はほぼ100％であり、今後も大きな変動はなくこのままで推移すると見込んでいる。</t>
    <rPh sb="52" eb="54">
      <t>シュウニュウ</t>
    </rPh>
    <rPh sb="55" eb="57">
      <t>ゾウカ</t>
    </rPh>
    <rPh sb="58" eb="60">
      <t>ミコ</t>
    </rPh>
    <rPh sb="209" eb="211">
      <t>ゾウカ</t>
    </rPh>
    <phoneticPr fontId="4"/>
  </si>
  <si>
    <t>　水洗化率はほぼ100％で維持管理に係る業務のみである。
　経費回収率は類似団体と比較して高い水準となっているが、今後も引き続き適切な維持管理により、経費の縮減を図る必要がある。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</si>
</sst>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5-43D5-8B9F-86348C03FF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A5-43D5-8B9F-86348C03FF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60.04</c:v>
                </c:pt>
                <c:pt idx="1">
                  <c:v>60.04</c:v>
                </c:pt>
                <c:pt idx="2">
                  <c:v>59.92</c:v>
                </c:pt>
                <c:pt idx="3">
                  <c:v>59.92</c:v>
                </c:pt>
                <c:pt idx="4">
                  <c:v>60.04</c:v>
                </c:pt>
              </c:numCache>
            </c:numRef>
          </c:val>
          <c:extLst>
            <c:ext xmlns:c16="http://schemas.microsoft.com/office/drawing/2014/chart" uri="{C3380CC4-5D6E-409C-BE32-E72D297353CC}">
              <c16:uniqueId val="{00000000-2AD4-4623-9BD2-CF4FA9B4C1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2AD4-4623-9BD2-CF4FA9B4C1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99.8</c:v>
                </c:pt>
                <c:pt idx="1">
                  <c:v>99.79</c:v>
                </c:pt>
                <c:pt idx="2">
                  <c:v>99.79</c:v>
                </c:pt>
                <c:pt idx="3">
                  <c:v>99.78</c:v>
                </c:pt>
                <c:pt idx="4">
                  <c:v>99.78</c:v>
                </c:pt>
              </c:numCache>
            </c:numRef>
          </c:val>
          <c:extLst>
            <c:ext xmlns:c16="http://schemas.microsoft.com/office/drawing/2014/chart" uri="{C3380CC4-5D6E-409C-BE32-E72D297353CC}">
              <c16:uniqueId val="{00000000-FAA9-4D8E-84D3-1DBDCCB77E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FAA9-4D8E-84D3-1DBDCCB77E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89.96</c:v>
                </c:pt>
                <c:pt idx="1">
                  <c:v>92.01</c:v>
                </c:pt>
                <c:pt idx="2">
                  <c:v>91.19</c:v>
                </c:pt>
                <c:pt idx="3">
                  <c:v>92.7</c:v>
                </c:pt>
                <c:pt idx="4">
                  <c:v>89.39</c:v>
                </c:pt>
              </c:numCache>
            </c:numRef>
          </c:val>
          <c:extLst>
            <c:ext xmlns:c16="http://schemas.microsoft.com/office/drawing/2014/chart" uri="{C3380CC4-5D6E-409C-BE32-E72D297353CC}">
              <c16:uniqueId val="{00000000-2313-4883-B58F-B9B193282C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3-4883-B58F-B9B193282C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3-4CE4-BFC4-D2A3A03FCB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3-4CE4-BFC4-D2A3A03FCB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C-4A59-B8BD-1E87CE571D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C-4A59-B8BD-1E87CE571D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2-4722-BBA9-D78F911F75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2-4722-BBA9-D78F911F75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3-4C51-AAC4-DA4E47C683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3-4C51-AAC4-DA4E47C683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195.1</c:v>
                </c:pt>
                <c:pt idx="1">
                  <c:v>185.43</c:v>
                </c:pt>
                <c:pt idx="2">
                  <c:v>176.48</c:v>
                </c:pt>
                <c:pt idx="3">
                  <c:v>83.31</c:v>
                </c:pt>
                <c:pt idx="4">
                  <c:v>78.06</c:v>
                </c:pt>
              </c:numCache>
            </c:numRef>
          </c:val>
          <c:extLst>
            <c:ext xmlns:c16="http://schemas.microsoft.com/office/drawing/2014/chart" uri="{C3380CC4-5D6E-409C-BE32-E72D297353CC}">
              <c16:uniqueId val="{00000000-34A9-40F3-83BC-79257E7971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34A9-40F3-83BC-79257E7971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99.56</c:v>
                </c:pt>
                <c:pt idx="1">
                  <c:v>99.73</c:v>
                </c:pt>
                <c:pt idx="2">
                  <c:v>100</c:v>
                </c:pt>
                <c:pt idx="3">
                  <c:v>100</c:v>
                </c:pt>
                <c:pt idx="4">
                  <c:v>96.34</c:v>
                </c:pt>
              </c:numCache>
            </c:numRef>
          </c:val>
          <c:extLst>
            <c:ext xmlns:c16="http://schemas.microsoft.com/office/drawing/2014/chart" uri="{C3380CC4-5D6E-409C-BE32-E72D297353CC}">
              <c16:uniqueId val="{00000000-D4AC-44A2-ADD9-036FE25CF4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D4AC-44A2-ADD9-036FE25CF4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353.2</c:v>
                </c:pt>
                <c:pt idx="1">
                  <c:v>352.86</c:v>
                </c:pt>
                <c:pt idx="2">
                  <c:v>351.22</c:v>
                </c:pt>
                <c:pt idx="3">
                  <c:v>350.94</c:v>
                </c:pt>
                <c:pt idx="4">
                  <c:v>365.07</c:v>
                </c:pt>
              </c:numCache>
            </c:numRef>
          </c:val>
          <c:extLst>
            <c:ext xmlns:c16="http://schemas.microsoft.com/office/drawing/2014/chart" uri="{C3380CC4-5D6E-409C-BE32-E72D297353CC}">
              <c16:uniqueId val="{00000000-608B-44DF-84F9-45269B541A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608B-44DF-84F9-45269B541A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87452</v>
      </c>
      <c r="AM8" s="69"/>
      <c r="AN8" s="69"/>
      <c r="AO8" s="69"/>
      <c r="AP8" s="69"/>
      <c r="AQ8" s="69"/>
      <c r="AR8" s="69"/>
      <c r="AS8" s="69"/>
      <c r="AT8" s="68">
        <f>データ!T6</f>
        <v>692.8</v>
      </c>
      <c r="AU8" s="68"/>
      <c r="AV8" s="68"/>
      <c r="AW8" s="68"/>
      <c r="AX8" s="68"/>
      <c r="AY8" s="68"/>
      <c r="AZ8" s="68"/>
      <c r="BA8" s="68"/>
      <c r="BB8" s="68">
        <f>データ!U6</f>
        <v>126.23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2.08</v>
      </c>
      <c r="Q10" s="68"/>
      <c r="R10" s="68"/>
      <c r="S10" s="68"/>
      <c r="T10" s="68"/>
      <c r="U10" s="68"/>
      <c r="V10" s="68"/>
      <c r="W10" s="68">
        <f>データ!Q6</f>
        <v>100</v>
      </c>
      <c r="X10" s="68"/>
      <c r="Y10" s="68"/>
      <c r="Z10" s="68"/>
      <c r="AA10" s="68"/>
      <c r="AB10" s="68"/>
      <c r="AC10" s="68"/>
      <c r="AD10" s="69">
        <f>データ!R6</f>
        <v>5500</v>
      </c>
      <c r="AE10" s="69"/>
      <c r="AF10" s="69"/>
      <c r="AG10" s="69"/>
      <c r="AH10" s="69"/>
      <c r="AI10" s="69"/>
      <c r="AJ10" s="69"/>
      <c r="AK10" s="2"/>
      <c r="AL10" s="69">
        <f>データ!V6</f>
        <v>1805</v>
      </c>
      <c r="AM10" s="69"/>
      <c r="AN10" s="69"/>
      <c r="AO10" s="69"/>
      <c r="AP10" s="69"/>
      <c r="AQ10" s="69"/>
      <c r="AR10" s="69"/>
      <c r="AS10" s="69"/>
      <c r="AT10" s="68">
        <f>データ!W6</f>
        <v>23.34</v>
      </c>
      <c r="AU10" s="68"/>
      <c r="AV10" s="68"/>
      <c r="AW10" s="68"/>
      <c r="AX10" s="68"/>
      <c r="AY10" s="68"/>
      <c r="AZ10" s="68"/>
      <c r="BA10" s="68"/>
      <c r="BB10" s="68">
        <f>データ!X6</f>
        <v>77.34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CDYtqWkr/Xe8z6oF9Qa38pE/XHOMh5CFeV4kVomUfkGnyeIxyqCjuib90BVPui6aRwsT/X8lgBDs/iXW+Mz7nA==" saltValue="92q74mzAMdbHmAgwkQw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52035</v>
      </c>
      <c r="D6" s="33">
        <f t="shared" si="3"/>
        <v>47</v>
      </c>
      <c r="E6" s="33">
        <f t="shared" si="3"/>
        <v>18</v>
      </c>
      <c r="F6" s="33">
        <f t="shared" si="3"/>
        <v>0</v>
      </c>
      <c r="G6" s="33">
        <f t="shared" si="3"/>
        <v>0</v>
      </c>
      <c r="H6" s="33" t="str">
        <f t="shared" si="3"/>
        <v>秋田県　横手市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2.08</v>
      </c>
      <c r="Q6" s="34">
        <f t="shared" si="3"/>
        <v>100</v>
      </c>
      <c r="R6" s="34">
        <f t="shared" si="3"/>
        <v>5500</v>
      </c>
      <c r="S6" s="34">
        <f t="shared" si="3"/>
        <v>87452</v>
      </c>
      <c r="T6" s="34">
        <f t="shared" si="3"/>
        <v>692.8</v>
      </c>
      <c r="U6" s="34">
        <f t="shared" si="3"/>
        <v>126.23</v>
      </c>
      <c r="V6" s="34">
        <f t="shared" si="3"/>
        <v>1805</v>
      </c>
      <c r="W6" s="34">
        <f t="shared" si="3"/>
        <v>23.34</v>
      </c>
      <c r="X6" s="34">
        <f t="shared" si="3"/>
        <v>77.34</v>
      </c>
      <c r="Y6" s="35">
        <f>IF(Y7="",NA(),Y7)</f>
        <v>89.96</v>
      </c>
      <c r="Z6" s="35">
        <f t="shared" ref="Z6:AH6" si="4">IF(Z7="",NA(),Z7)</f>
        <v>92.01</v>
      </c>
      <c r="AA6" s="35">
        <f t="shared" si="4"/>
        <v>91.19</v>
      </c>
      <c r="AB6" s="35">
        <f t="shared" si="4"/>
        <v>92.7</v>
      </c>
      <c r="AC6" s="35">
        <f t="shared" si="4"/>
        <v>89.39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195.1</v>
      </c>
      <c r="BG6" s="35">
        <f t="shared" ref="BG6:BO6" si="7">IF(BG7="",NA(),BG7)</f>
        <v>185.43</v>
      </c>
      <c r="BH6" s="35">
        <f t="shared" si="7"/>
        <v>176.48</v>
      </c>
      <c r="BI6" s="35">
        <f t="shared" si="7"/>
        <v>83.31</v>
      </c>
      <c r="BJ6" s="35">
        <f t="shared" si="7"/>
        <v>78.06</v>
      </c>
      <c r="BK6" s="35">
        <f t="shared" si="7"/>
        <v>413.5</v>
      </c>
      <c r="BL6" s="35">
        <f t="shared" si="7"/>
        <v>244.85</v>
      </c>
      <c r="BM6" s="35">
        <f t="shared" si="7"/>
        <v>296.89</v>
      </c>
      <c r="BN6" s="35">
        <f t="shared" si="7"/>
        <v>270.57</v>
      </c>
      <c r="BO6" s="35">
        <f t="shared" si="7"/>
        <v>294.27</v>
      </c>
      <c r="BP6" s="34" t="str">
        <f>IF(BP7="","",IF(BP7="-","【-】","【"&amp;SUBSTITUTE(TEXT(BP7,"#,##0.00"),"-","△")&amp;"】"))</f>
        <v>【314.13】</v>
      </c>
      <c r="BQ6" s="35">
        <f>IF(BQ7="",NA(),BQ7)</f>
        <v>99.56</v>
      </c>
      <c r="BR6" s="35">
        <f t="shared" ref="BR6:BZ6" si="8">IF(BR7="",NA(),BR7)</f>
        <v>99.73</v>
      </c>
      <c r="BS6" s="35">
        <f t="shared" si="8"/>
        <v>100</v>
      </c>
      <c r="BT6" s="35">
        <f t="shared" si="8"/>
        <v>100</v>
      </c>
      <c r="BU6" s="35">
        <f t="shared" si="8"/>
        <v>96.34</v>
      </c>
      <c r="BV6" s="35">
        <f t="shared" si="8"/>
        <v>55.84</v>
      </c>
      <c r="BW6" s="35">
        <f t="shared" si="8"/>
        <v>64.78</v>
      </c>
      <c r="BX6" s="35">
        <f t="shared" si="8"/>
        <v>63.06</v>
      </c>
      <c r="BY6" s="35">
        <f t="shared" si="8"/>
        <v>62.5</v>
      </c>
      <c r="BZ6" s="35">
        <f t="shared" si="8"/>
        <v>60.59</v>
      </c>
      <c r="CA6" s="34" t="str">
        <f>IF(CA7="","",IF(CA7="-","【-】","【"&amp;SUBSTITUTE(TEXT(CA7,"#,##0.00"),"-","△")&amp;"】"))</f>
        <v>【58.42】</v>
      </c>
      <c r="CB6" s="35">
        <f>IF(CB7="",NA(),CB7)</f>
        <v>353.2</v>
      </c>
      <c r="CC6" s="35">
        <f t="shared" ref="CC6:CK6" si="9">IF(CC7="",NA(),CC7)</f>
        <v>352.86</v>
      </c>
      <c r="CD6" s="35">
        <f t="shared" si="9"/>
        <v>351.22</v>
      </c>
      <c r="CE6" s="35">
        <f t="shared" si="9"/>
        <v>350.94</v>
      </c>
      <c r="CF6" s="35">
        <f t="shared" si="9"/>
        <v>365.07</v>
      </c>
      <c r="CG6" s="35">
        <f t="shared" si="9"/>
        <v>287.57</v>
      </c>
      <c r="CH6" s="35">
        <f t="shared" si="9"/>
        <v>250.21</v>
      </c>
      <c r="CI6" s="35">
        <f t="shared" si="9"/>
        <v>264.77</v>
      </c>
      <c r="CJ6" s="35">
        <f t="shared" si="9"/>
        <v>269.33</v>
      </c>
      <c r="CK6" s="35">
        <f t="shared" si="9"/>
        <v>280.23</v>
      </c>
      <c r="CL6" s="34" t="str">
        <f>IF(CL7="","",IF(CL7="-","【-】","【"&amp;SUBSTITUTE(TEXT(CL7,"#,##0.00"),"-","△")&amp;"】"))</f>
        <v>【282.28】</v>
      </c>
      <c r="CM6" s="35">
        <f>IF(CM7="",NA(),CM7)</f>
        <v>60.04</v>
      </c>
      <c r="CN6" s="35">
        <f t="shared" ref="CN6:CV6" si="10">IF(CN7="",NA(),CN7)</f>
        <v>60.04</v>
      </c>
      <c r="CO6" s="35">
        <f t="shared" si="10"/>
        <v>59.92</v>
      </c>
      <c r="CP6" s="35">
        <f t="shared" si="10"/>
        <v>59.92</v>
      </c>
      <c r="CQ6" s="35">
        <f t="shared" si="10"/>
        <v>60.04</v>
      </c>
      <c r="CR6" s="35">
        <f t="shared" si="10"/>
        <v>61.55</v>
      </c>
      <c r="CS6" s="35">
        <f t="shared" si="10"/>
        <v>61.79</v>
      </c>
      <c r="CT6" s="35">
        <f t="shared" si="10"/>
        <v>59.94</v>
      </c>
      <c r="CU6" s="35">
        <f t="shared" si="10"/>
        <v>59.64</v>
      </c>
      <c r="CV6" s="35">
        <f t="shared" si="10"/>
        <v>58.19</v>
      </c>
      <c r="CW6" s="34" t="str">
        <f>IF(CW7="","",IF(CW7="-","【-】","【"&amp;SUBSTITUTE(TEXT(CW7,"#,##0.00"),"-","△")&amp;"】"))</f>
        <v>【57.83】</v>
      </c>
      <c r="CX6" s="35">
        <f>IF(CX7="",NA(),CX7)</f>
        <v>99.8</v>
      </c>
      <c r="CY6" s="35">
        <f t="shared" ref="CY6:DG6" si="11">IF(CY7="",NA(),CY7)</f>
        <v>99.79</v>
      </c>
      <c r="CZ6" s="35">
        <f t="shared" si="11"/>
        <v>99.79</v>
      </c>
      <c r="DA6" s="35">
        <f t="shared" si="11"/>
        <v>99.78</v>
      </c>
      <c r="DB6" s="35">
        <f t="shared" si="11"/>
        <v>99.78</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52035</v>
      </c>
      <c r="D7" s="37">
        <v>47</v>
      </c>
      <c r="E7" s="37">
        <v>18</v>
      </c>
      <c r="F7" s="37">
        <v>0</v>
      </c>
      <c r="G7" s="37">
        <v>0</v>
      </c>
      <c r="H7" s="37" t="s">
        <v>98</v>
      </c>
      <c r="I7" s="37" t="s">
        <v>99</v>
      </c>
      <c r="J7" s="37" t="s">
        <v>100</v>
      </c>
      <c r="K7" s="37" t="s">
        <v>101</v>
      </c>
      <c r="L7" s="37" t="s">
        <v>102</v>
      </c>
      <c r="M7" s="37" t="s">
        <v>103</v>
      </c>
      <c r="N7" s="38" t="s">
        <v>104</v>
      </c>
      <c r="O7" s="38" t="s">
        <v>105</v>
      </c>
      <c r="P7" s="38">
        <v>2.08</v>
      </c>
      <c r="Q7" s="38">
        <v>100</v>
      </c>
      <c r="R7" s="38">
        <v>5500</v>
      </c>
      <c r="S7" s="38">
        <v>87452</v>
      </c>
      <c r="T7" s="38">
        <v>692.8</v>
      </c>
      <c r="U7" s="38">
        <v>126.23</v>
      </c>
      <c r="V7" s="38">
        <v>1805</v>
      </c>
      <c r="W7" s="38">
        <v>23.34</v>
      </c>
      <c r="X7" s="38">
        <v>77.34</v>
      </c>
      <c r="Y7" s="38">
        <v>89.96</v>
      </c>
      <c r="Z7" s="38">
        <v>92.01</v>
      </c>
      <c r="AA7" s="38">
        <v>91.19</v>
      </c>
      <c r="AB7" s="38">
        <v>92.7</v>
      </c>
      <c r="AC7" s="38">
        <v>89.39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195.1</v>
      </c>
      <c r="BG7" s="38">
        <v>185.43</v>
      </c>
      <c r="BH7" s="38">
        <v>176.48</v>
      </c>
      <c r="BI7" s="38">
        <v>83.31</v>
      </c>
      <c r="BJ7" s="38">
        <v>78.06</v>
      </c>
      <c r="BK7" s="38">
        <v>413.5</v>
      </c>
      <c r="BL7" s="38">
        <v>244.85</v>
      </c>
      <c r="BM7" s="38">
        <v>296.89</v>
      </c>
      <c r="BN7" s="38">
        <v>270.57</v>
      </c>
      <c r="BO7" s="38">
        <v>294.27</v>
      </c>
      <c r="BP7" s="38">
        <v>314.13</v>
      </c>
      <c r="BQ7" s="38">
        <v>99.56</v>
      </c>
      <c r="BR7" s="38">
        <v>99.73</v>
      </c>
      <c r="BS7" s="38">
        <v>100</v>
      </c>
      <c r="BT7" s="38">
        <v>100</v>
      </c>
      <c r="BU7" s="38">
        <v>96.34</v>
      </c>
      <c r="BV7" s="38">
        <v>55.84</v>
      </c>
      <c r="BW7" s="38">
        <v>64.78</v>
      </c>
      <c r="BX7" s="38">
        <v>63.06</v>
      </c>
      <c r="BY7" s="38">
        <v>62.5</v>
      </c>
      <c r="BZ7" s="38">
        <v>60.59</v>
      </c>
      <c r="CA7" s="38">
        <v>58.42</v>
      </c>
      <c r="CB7" s="38">
        <v>353.2</v>
      </c>
      <c r="CC7" s="38">
        <v>352.86</v>
      </c>
      <c r="CD7" s="38">
        <v>351.22</v>
      </c>
      <c r="CE7" s="38">
        <v>350.94</v>
      </c>
      <c r="CF7" s="38">
        <v>365.07</v>
      </c>
      <c r="CG7" s="38">
        <v>287.57</v>
      </c>
      <c r="CH7" s="38">
        <v>250.21</v>
      </c>
      <c r="CI7" s="38">
        <v>264.77</v>
      </c>
      <c r="CJ7" s="38">
        <v>269.33</v>
      </c>
      <c r="CK7" s="38">
        <v>280.23</v>
      </c>
      <c r="CL7" s="38">
        <v>282.27999999999997</v>
      </c>
      <c r="CM7" s="38">
        <v>60.04</v>
      </c>
      <c r="CN7" s="38">
        <v>60.04</v>
      </c>
      <c r="CO7" s="38">
        <v>59.92</v>
      </c>
      <c r="CP7" s="38">
        <v>59.92</v>
      </c>
      <c r="CQ7" s="38">
        <v>60.04</v>
      </c>
      <c r="CR7" s="38">
        <v>61.55</v>
      </c>
      <c r="CS7" s="38">
        <v>61.79</v>
      </c>
      <c r="CT7" s="38">
        <v>59.94</v>
      </c>
      <c r="CU7" s="38">
        <v>59.64</v>
      </c>
      <c r="CV7" s="38">
        <v>58.19</v>
      </c>
      <c r="CW7" s="38">
        <v>57.83</v>
      </c>
      <c r="CX7" s="38">
        <v>99.8</v>
      </c>
      <c r="CY7" s="38">
        <v>99.79</v>
      </c>
      <c r="CZ7" s="38">
        <v>99.79</v>
      </c>
      <c r="DA7" s="38">
        <v>99.78</v>
      </c>
      <c r="DB7" s="38">
        <v>99.78</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2022-01-17T06:47:04Z</cp:lastPrinted>
  <dcterms:created xsi:type="dcterms:W3CDTF">2021-12-03T08:09:07Z</dcterms:created>
  <dcterms:modified xsi:type="dcterms:W3CDTF">2022-01-17T06:52:54Z</dcterms:modified>
  <cp:category/>
</cp:coreProperties>
</file>