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3】\【R04.01.19〆】公営企業における経営比較分析表の作成について\3.作業\"/>
    </mc:Choice>
  </mc:AlternateContent>
  <workbookProtection workbookAlgorithmName="SHA-512" workbookHashValue="095vyiwToK9BHjZMVLrqn7sg8vRUifz236HnG8ejqtZnuVngpjp32HCgi+O105vZ0Tnio1TJ+Y7+RqggY7n8OA==" workbookSaltValue="s1xEKY3Tp1tWrOV25Vi+hQ==" workbookSpinCount="100000" lockStructure="1"/>
  <bookViews>
    <workbookView xWindow="0" yWindow="0" windowWidth="28800" windowHeight="11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<sst xmlns="http://schemas.openxmlformats.org/spreadsheetml/2006/main" count="275" uniqueCount="117">
  <si>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</si>
  <si>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</si>
  <si>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</si>
  <si>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</si>
  <si>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</si>
  <si>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</si>
  <si>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</si>
  <si>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</si>
  <si>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</si>
  <si>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</si>
  <si>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</si>
  <si>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</si>
  <si>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</si>
  <si>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</si>
  <si>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</si>
  <si>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</si>
  <si>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</si>
  <si>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</si>
  <si>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</si>
  <si>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</si>
  <si>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</si>
  <si>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</si>
  <si>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</si>
  <si>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</si>
  <si>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</si>
  <si>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</si>
  <si>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</si>
  <si>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</si>
  <si>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</si>
  <si>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</si>
  <si>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</si>
  <si>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</si>
  <si>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</si>
  <si>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</si>
  <si>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</si>
  <si>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</si>
  <si>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</si>
  <si>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</si>
  <si>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</si>
  <si>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</si>
  <si>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</si>
  <si>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</si>
  <si>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</si>
  <si>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</si>
  <si>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</si>
  <si>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</si>
  <si>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</si>
  <si>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</si>
  <si>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</si>
  <si>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</si>
  <si>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</si>
  <si>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</si>
  <si>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</si>
  <si>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</si>
  <si>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</si>
  <si>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</si>
  <si>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</si>
  <si>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</si>
  <si>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</si>
  <si>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</si>
  <si>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</si>
  <si>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</si>
  <si>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</si>
  <si>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</si>
  <si>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</si>
  <si>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</si>
  <si>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</si>
  <si>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</si>
  <si>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</si>
  <si>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</si>
  <si>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</si>
  <si>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</si>
  <si>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</si>
  <si>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</si>
  <si>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</si>
  <si>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</si>
  <si>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</si>
  <si>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</si>
  <si>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</si>
  <si>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</si>
  <si>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</si>
  <si>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</si>
  <si>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</si>
  <si>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</si>
  <si>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</si>
  <si>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</si>
  <si>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</si>
  <si>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</si>
  <si>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</si>
  <si>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</si>
  <si>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</si>
  <si>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</si>
  <si>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</si>
  <si>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</si>
  <si>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</si>
  <si>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</si>
  <si>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</si>
  <si>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</si>
  <si>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</si>
  <si>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</si>
  <si>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</si>
  <si>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</si>
  <si>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</si>
  <si>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</si>
  <si>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</si>
  <si>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</si>
  <si>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</si>
  <si>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</si>
  <si>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</si>
  <si>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</si>
  <si>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</si>
  <si>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</si>
  <si>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</si>
  <si>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</si>
  <si>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小規模集合排水処理事業は平成30年度から法適用となった。
　当該事業地区は山間部にある小さな集落で、冬期間は特に雪が多くなる場所にある小規模施設である。水洗化率は100％だが、処理区域内人口は約15人と少ない。今後、人口が増加する可能性も低いため、使用料の増収は期待できない状況である。施設の老朽化とともにその対策や新たな整備手法を検討する必要がある。</t>
    <rPh sb="1" eb="4">
      <t>ショウキボ</t>
    </rPh>
    <rPh sb="4" eb="6">
      <t>シュウゴウ</t>
    </rPh>
    <rPh sb="6" eb="8">
      <t>ハイスイ</t>
    </rPh>
    <rPh sb="8" eb="10">
      <t>ショリ</t>
    </rPh>
    <rPh sb="10" eb="12">
      <t>ジギョウ</t>
    </rPh>
    <rPh sb="13" eb="15">
      <t>ヘイセイ</t>
    </rPh>
    <rPh sb="17" eb="19">
      <t>ネンド</t>
    </rPh>
    <rPh sb="21" eb="22">
      <t>ホウ</t>
    </rPh>
    <rPh sb="22" eb="23">
      <t>テキ</t>
    </rPh>
    <rPh sb="23" eb="24">
      <t>ヨウ</t>
    </rPh>
    <rPh sb="106" eb="108">
      <t>コンゴ</t>
    </rPh>
    <rPh sb="109" eb="111">
      <t>ジンコウ</t>
    </rPh>
    <rPh sb="112" eb="114">
      <t>ゾウカ</t>
    </rPh>
    <rPh sb="116" eb="119">
      <t>カノウセイ</t>
    </rPh>
    <rPh sb="120" eb="121">
      <t>ヒク</t>
    </rPh>
    <rPh sb="129" eb="131">
      <t>ゾウシュウ</t>
    </rPh>
    <phoneticPr fontId="4"/>
  </si>
  <si>
    <t>①平成7年に供用開始しており、比較的老朽化は進んでおらず、有形固定資産減価償却率は8.80％と低い値であるが、老朽化への対策あるいは新たな整備手法の検討をしなければならない時期に来ている。</t>
    <rPh sb="15" eb="17">
      <t>ヒカク</t>
    </rPh>
    <rPh sb="17" eb="18">
      <t>テキ</t>
    </rPh>
    <rPh sb="18" eb="21">
      <t>ロウキュウカ</t>
    </rPh>
    <rPh sb="22" eb="23">
      <t>スス</t>
    </rPh>
    <rPh sb="47" eb="48">
      <t>ヒク</t>
    </rPh>
    <rPh sb="49" eb="50">
      <t>アタイ</t>
    </rPh>
    <rPh sb="55" eb="58">
      <t>ロウキュウカ</t>
    </rPh>
    <rPh sb="60" eb="62">
      <t>タイサク</t>
    </rPh>
    <rPh sb="66" eb="67">
      <t>アラ</t>
    </rPh>
    <rPh sb="69" eb="71">
      <t>セイビ</t>
    </rPh>
    <rPh sb="71" eb="73">
      <t>シュホウ</t>
    </rPh>
    <rPh sb="74" eb="76">
      <t>ケントウ</t>
    </rPh>
    <rPh sb="86" eb="88">
      <t>ジキ</t>
    </rPh>
    <rPh sb="89" eb="90">
      <t>キ</t>
    </rPh>
    <phoneticPr fontId="4"/>
  </si>
  <si>
    <t>①②令和2年度の経常収支比率は104.19％であった。使用料収入は、元々少額なうえ既に水洗化率は100％になっていることから今後の増加は見込めず、一般会計からの基準外繰出金で補っている状況である。
③流動比率が271.49％と高いのは、企業債現在高が少ない（流動負債が少ない）ためである。
④企業債残高は減少し令和6年度で終了となる見込みである。企業債残高対事業規模比率について「0」となっているのは、現状、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⑤⑥経費回収率、汚水処理原価は、いずれも類似団体との比較では劣る状況である。今後も収入確保や経費削減のための対策を検討、継続的に実施していく必要がある。
⑦施設利用率は60.00％で高いとは言えないが、当面このまま推移するものと見込んでいる。
⑧整備が既に完了し、水洗化率は100％となっている。</t>
    <rPh sb="62" eb="64">
      <t>コンゴ</t>
    </rPh>
    <rPh sb="65" eb="67">
      <t>ゾウカ</t>
    </rPh>
    <rPh sb="68" eb="70">
      <t>ミコ</t>
    </rPh>
    <rPh sb="73" eb="75">
      <t>イッパン</t>
    </rPh>
    <rPh sb="75" eb="77">
      <t>カイケイ</t>
    </rPh>
    <rPh sb="80" eb="82">
      <t>キジュン</t>
    </rPh>
    <rPh sb="82" eb="83">
      <t>ガイ</t>
    </rPh>
    <rPh sb="83" eb="84">
      <t>ク</t>
    </rPh>
    <rPh sb="84" eb="85">
      <t>ダ</t>
    </rPh>
    <rPh sb="85" eb="86">
      <t>キン</t>
    </rPh>
    <rPh sb="87" eb="88">
      <t>オギナ</t>
    </rPh>
    <rPh sb="92" eb="94">
      <t>ジョウキョウ</t>
    </rPh>
    <rPh sb="113" eb="114">
      <t>タカ</t>
    </rPh>
    <rPh sb="118" eb="120">
      <t>キギョウ</t>
    </rPh>
    <rPh sb="120" eb="121">
      <t>サイ</t>
    </rPh>
    <rPh sb="121" eb="123">
      <t>ゲンザイ</t>
    </rPh>
    <rPh sb="123" eb="124">
      <t>ダカ</t>
    </rPh>
    <rPh sb="125" eb="126">
      <t>スク</t>
    </rPh>
    <rPh sb="129" eb="131">
      <t>リュウドウ</t>
    </rPh>
    <rPh sb="131" eb="133">
      <t>フサイ</t>
    </rPh>
    <rPh sb="134" eb="135">
      <t>スク</t>
    </rPh>
    <rPh sb="152" eb="154">
      <t>ゲンショウ</t>
    </rPh>
    <rPh sb="155" eb="157">
      <t>レイワ</t>
    </rPh>
    <rPh sb="158" eb="160">
      <t>ネンド</t>
    </rPh>
    <rPh sb="161" eb="163">
      <t>シュウリョウ</t>
    </rPh>
    <rPh sb="166" eb="168">
      <t>ミコ</t>
    </rPh>
    <rPh sb="319" eb="320">
      <t>オト</t>
    </rPh>
    <rPh sb="349" eb="352">
      <t>ケイゾクテキ</t>
    </rPh>
    <rPh sb="369" eb="371">
      <t>リヨウ</t>
    </rPh>
    <rPh sb="380" eb="381">
      <t>タカ</t>
    </rPh>
    <rPh sb="384" eb="385">
      <t>イ</t>
    </rPh>
    <rPh sb="390" eb="392">
      <t>トウメン</t>
    </rPh>
    <rPh sb="396" eb="398">
      <t>スイイ</t>
    </rPh>
    <rPh sb="403" eb="40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</si>
</sst>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CE-4563-89C6-276A54E8FF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FCE-4563-89C6-276A54E8FF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60</c:v>
                </c:pt>
                <c:pt idx="3">
                  <c:v>60</c:v>
                </c:pt>
                <c:pt idx="4">
                  <c:v>60</c:v>
                </c:pt>
              </c:numCache>
            </c:numRef>
          </c:val>
          <c:extLst>
            <c:ext xmlns:c16="http://schemas.microsoft.com/office/drawing/2014/chart" uri="{C3380CC4-5D6E-409C-BE32-E72D297353CC}">
              <c16:uniqueId val="{00000000-EE70-46F3-AB28-A76D6D20A1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35.340000000000003</c:v>
                </c:pt>
                <c:pt idx="3">
                  <c:v>34.68</c:v>
                </c:pt>
                <c:pt idx="4">
                  <c:v>34.700000000000003</c:v>
                </c:pt>
              </c:numCache>
            </c:numRef>
          </c:val>
          <c:smooth val="0"/>
          <c:extLst>
            <c:ext xmlns:c16="http://schemas.microsoft.com/office/drawing/2014/chart" uri="{C3380CC4-5D6E-409C-BE32-E72D297353CC}">
              <c16:uniqueId val="{00000001-EE70-46F3-AB28-A76D6D20A1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B4D-4C35-9DF0-D6B0A2DE5D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91.52</c:v>
                </c:pt>
                <c:pt idx="3">
                  <c:v>90.33</c:v>
                </c:pt>
                <c:pt idx="4">
                  <c:v>90.04</c:v>
                </c:pt>
              </c:numCache>
            </c:numRef>
          </c:val>
          <c:smooth val="0"/>
          <c:extLst>
            <c:ext xmlns:c16="http://schemas.microsoft.com/office/drawing/2014/chart" uri="{C3380CC4-5D6E-409C-BE32-E72D297353CC}">
              <c16:uniqueId val="{00000001-FB4D-4C35-9DF0-D6B0A2DE5D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103.19</c:v>
                </c:pt>
                <c:pt idx="3">
                  <c:v>105.69</c:v>
                </c:pt>
                <c:pt idx="4">
                  <c:v>104.19</c:v>
                </c:pt>
              </c:numCache>
            </c:numRef>
          </c:val>
          <c:extLst>
            <c:ext xmlns:c16="http://schemas.microsoft.com/office/drawing/2014/chart" uri="{C3380CC4-5D6E-409C-BE32-E72D297353CC}">
              <c16:uniqueId val="{00000000-77C3-4CE9-B09C-CC55A8C524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91.26</c:v>
                </c:pt>
                <c:pt idx="3">
                  <c:v>99.2</c:v>
                </c:pt>
                <c:pt idx="4">
                  <c:v>100.42</c:v>
                </c:pt>
              </c:numCache>
            </c:numRef>
          </c:val>
          <c:smooth val="0"/>
          <c:extLst>
            <c:ext xmlns:c16="http://schemas.microsoft.com/office/drawing/2014/chart" uri="{C3380CC4-5D6E-409C-BE32-E72D297353CC}">
              <c16:uniqueId val="{00000001-77C3-4CE9-B09C-CC55A8C524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2.93</c:v>
                </c:pt>
                <c:pt idx="3">
                  <c:v>5.87</c:v>
                </c:pt>
                <c:pt idx="4">
                  <c:v>8.8000000000000007</c:v>
                </c:pt>
              </c:numCache>
            </c:numRef>
          </c:val>
          <c:extLst>
            <c:ext xmlns:c16="http://schemas.microsoft.com/office/drawing/2014/chart" uri="{C3380CC4-5D6E-409C-BE32-E72D297353CC}">
              <c16:uniqueId val="{00000000-26CA-4EB9-961B-6602D9EC85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30.28</c:v>
                </c:pt>
                <c:pt idx="3">
                  <c:v>31</c:v>
                </c:pt>
                <c:pt idx="4">
                  <c:v>29.28</c:v>
                </c:pt>
              </c:numCache>
            </c:numRef>
          </c:val>
          <c:smooth val="0"/>
          <c:extLst>
            <c:ext xmlns:c16="http://schemas.microsoft.com/office/drawing/2014/chart" uri="{C3380CC4-5D6E-409C-BE32-E72D297353CC}">
              <c16:uniqueId val="{00000001-26CA-4EB9-961B-6602D9EC85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5E-4C92-9223-EC15B368A0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05E-4C92-9223-EC15B368A0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39-41BC-8FB2-80FF3436A4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1597.09</c:v>
                </c:pt>
                <c:pt idx="3">
                  <c:v>1500.46</c:v>
                </c:pt>
                <c:pt idx="4">
                  <c:v>762.05</c:v>
                </c:pt>
              </c:numCache>
            </c:numRef>
          </c:val>
          <c:smooth val="0"/>
          <c:extLst>
            <c:ext xmlns:c16="http://schemas.microsoft.com/office/drawing/2014/chart" uri="{C3380CC4-5D6E-409C-BE32-E72D297353CC}">
              <c16:uniqueId val="{00000001-9D39-41BC-8FB2-80FF3436A4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388.02</c:v>
                </c:pt>
                <c:pt idx="3">
                  <c:v>339.01</c:v>
                </c:pt>
                <c:pt idx="4">
                  <c:v>271.49</c:v>
                </c:pt>
              </c:numCache>
            </c:numRef>
          </c:val>
          <c:extLst>
            <c:ext xmlns:c16="http://schemas.microsoft.com/office/drawing/2014/chart" uri="{C3380CC4-5D6E-409C-BE32-E72D297353CC}">
              <c16:uniqueId val="{00000000-BD47-4A0F-876A-D73FD4EC03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88.56</c:v>
                </c:pt>
                <c:pt idx="3">
                  <c:v>81.260000000000005</c:v>
                </c:pt>
                <c:pt idx="4">
                  <c:v>92.61</c:v>
                </c:pt>
              </c:numCache>
            </c:numRef>
          </c:val>
          <c:smooth val="0"/>
          <c:extLst>
            <c:ext xmlns:c16="http://schemas.microsoft.com/office/drawing/2014/chart" uri="{C3380CC4-5D6E-409C-BE32-E72D297353CC}">
              <c16:uniqueId val="{00000001-BD47-4A0F-876A-D73FD4EC03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83C-44F1-8AD3-8978926D10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1837.88</c:v>
                </c:pt>
                <c:pt idx="3">
                  <c:v>1748.51</c:v>
                </c:pt>
                <c:pt idx="4">
                  <c:v>1640.16</c:v>
                </c:pt>
              </c:numCache>
            </c:numRef>
          </c:val>
          <c:smooth val="0"/>
          <c:extLst>
            <c:ext xmlns:c16="http://schemas.microsoft.com/office/drawing/2014/chart" uri="{C3380CC4-5D6E-409C-BE32-E72D297353CC}">
              <c16:uniqueId val="{00000001-583C-44F1-8AD3-8978926D10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23.17</c:v>
                </c:pt>
                <c:pt idx="3">
                  <c:v>18.559999999999999</c:v>
                </c:pt>
                <c:pt idx="4">
                  <c:v>16.05</c:v>
                </c:pt>
              </c:numCache>
            </c:numRef>
          </c:val>
          <c:extLst>
            <c:ext xmlns:c16="http://schemas.microsoft.com/office/drawing/2014/chart" uri="{C3380CC4-5D6E-409C-BE32-E72D297353CC}">
              <c16:uniqueId val="{00000000-3CCC-4240-9EB9-C9BFD4C6BC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35.03</c:v>
                </c:pt>
                <c:pt idx="3">
                  <c:v>34.99</c:v>
                </c:pt>
                <c:pt idx="4">
                  <c:v>38.270000000000003</c:v>
                </c:pt>
              </c:numCache>
            </c:numRef>
          </c:val>
          <c:smooth val="0"/>
          <c:extLst>
            <c:ext xmlns:c16="http://schemas.microsoft.com/office/drawing/2014/chart" uri="{C3380CC4-5D6E-409C-BE32-E72D297353CC}">
              <c16:uniqueId val="{00000001-3CCC-4240-9EB9-C9BFD4C6BC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733.5</c:v>
                </c:pt>
                <c:pt idx="3">
                  <c:v>930.4</c:v>
                </c:pt>
                <c:pt idx="4">
                  <c:v>1099.79</c:v>
                </c:pt>
              </c:numCache>
            </c:numRef>
          </c:val>
          <c:extLst>
            <c:ext xmlns:c16="http://schemas.microsoft.com/office/drawing/2014/chart" uri="{C3380CC4-5D6E-409C-BE32-E72D297353CC}">
              <c16:uniqueId val="{00000000-A5AD-421D-A5FF-DAF8CD058F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525.22</c:v>
                </c:pt>
                <c:pt idx="3">
                  <c:v>520.91999999999996</c:v>
                </c:pt>
                <c:pt idx="4">
                  <c:v>486.77</c:v>
                </c:pt>
              </c:numCache>
            </c:numRef>
          </c:val>
          <c:smooth val="0"/>
          <c:extLst>
            <c:ext xmlns:c16="http://schemas.microsoft.com/office/drawing/2014/chart" uri="{C3380CC4-5D6E-409C-BE32-E72D297353CC}">
              <c16:uniqueId val="{00000001-A5AD-421D-A5FF-DAF8CD058F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横手市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87452</v>
      </c>
      <c r="AM8" s="69"/>
      <c r="AN8" s="69"/>
      <c r="AO8" s="69"/>
      <c r="AP8" s="69"/>
      <c r="AQ8" s="69"/>
      <c r="AR8" s="69"/>
      <c r="AS8" s="69"/>
      <c r="AT8" s="68">
        <f>データ!T6</f>
        <v>692.8</v>
      </c>
      <c r="AU8" s="68"/>
      <c r="AV8" s="68"/>
      <c r="AW8" s="68"/>
      <c r="AX8" s="68"/>
      <c r="AY8" s="68"/>
      <c r="AZ8" s="68"/>
      <c r="BA8" s="68"/>
      <c r="BB8" s="68">
        <f>データ!U6</f>
        <v>126.23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67.89</v>
      </c>
      <c r="J10" s="68"/>
      <c r="K10" s="68"/>
      <c r="L10" s="68"/>
      <c r="M10" s="68"/>
      <c r="N10" s="68"/>
      <c r="O10" s="68"/>
      <c r="P10" s="68">
        <f>データ!P6</f>
        <v>0.02</v>
      </c>
      <c r="Q10" s="68"/>
      <c r="R10" s="68"/>
      <c r="S10" s="68"/>
      <c r="T10" s="68"/>
      <c r="U10" s="68"/>
      <c r="V10" s="68"/>
      <c r="W10" s="68">
        <f>データ!Q6</f>
        <v>85.53</v>
      </c>
      <c r="X10" s="68"/>
      <c r="Y10" s="68"/>
      <c r="Z10" s="68"/>
      <c r="AA10" s="68"/>
      <c r="AB10" s="68"/>
      <c r="AC10" s="68"/>
      <c r="AD10" s="69">
        <f>データ!R6</f>
        <v>3179</v>
      </c>
      <c r="AE10" s="69"/>
      <c r="AF10" s="69"/>
      <c r="AG10" s="69"/>
      <c r="AH10" s="69"/>
      <c r="AI10" s="69"/>
      <c r="AJ10" s="69"/>
      <c r="AK10" s="2"/>
      <c r="AL10" s="69">
        <f>データ!V6</f>
        <v>14</v>
      </c>
      <c r="AM10" s="69"/>
      <c r="AN10" s="69"/>
      <c r="AO10" s="69"/>
      <c r="AP10" s="69"/>
      <c r="AQ10" s="69"/>
      <c r="AR10" s="69"/>
      <c r="AS10" s="69"/>
      <c r="AT10" s="68">
        <f>データ!W6</f>
        <v>0.05</v>
      </c>
      <c r="AU10" s="68"/>
      <c r="AV10" s="68"/>
      <c r="AW10" s="68"/>
      <c r="AX10" s="68"/>
      <c r="AY10" s="68"/>
      <c r="AZ10" s="68"/>
      <c r="BA10" s="68"/>
      <c r="BB10" s="68">
        <f>データ!X6</f>
        <v>280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8NjYfwvP1sQnWrKAKnOYJ28EoCmiI2WHBoYXUPTlK0tMAYkDeBh2OSBKZiFwvsdi8KqSTzAD2PyHj2FJyonAdw==" saltValue="KoKiHhfAFhCTc+s8HWIg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52035</v>
      </c>
      <c r="D6" s="33">
        <f t="shared" si="3"/>
        <v>46</v>
      </c>
      <c r="E6" s="33">
        <f t="shared" si="3"/>
        <v>17</v>
      </c>
      <c r="F6" s="33">
        <f t="shared" si="3"/>
        <v>9</v>
      </c>
      <c r="G6" s="33">
        <f t="shared" si="3"/>
        <v>0</v>
      </c>
      <c r="H6" s="33" t="str">
        <f t="shared" si="3"/>
        <v>秋田県　横手市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67.89</v>
      </c>
      <c r="P6" s="34">
        <f t="shared" si="3"/>
        <v>0.02</v>
      </c>
      <c r="Q6" s="34">
        <f t="shared" si="3"/>
        <v>85.53</v>
      </c>
      <c r="R6" s="34">
        <f t="shared" si="3"/>
        <v>3179</v>
      </c>
      <c r="S6" s="34">
        <f t="shared" si="3"/>
        <v>87452</v>
      </c>
      <c r="T6" s="34">
        <f t="shared" si="3"/>
        <v>692.8</v>
      </c>
      <c r="U6" s="34">
        <f t="shared" si="3"/>
        <v>126.23</v>
      </c>
      <c r="V6" s="34">
        <f t="shared" si="3"/>
        <v>14</v>
      </c>
      <c r="W6" s="34">
        <f t="shared" si="3"/>
        <v>0.05</v>
      </c>
      <c r="X6" s="34">
        <f t="shared" si="3"/>
        <v>280</v>
      </c>
      <c r="Y6" s="35" t="str">
        <f>IF(Y7="",NA(),Y7)</f>
        <v>-</v>
      </c>
      <c r="Z6" s="35" t="str">
        <f t="shared" ref="Z6:AH6" si="4">IF(Z7="",NA(),Z7)</f>
        <v>-</v>
      </c>
      <c r="AA6" s="35">
        <f t="shared" si="4"/>
        <v>103.19</v>
      </c>
      <c r="AB6" s="35">
        <f t="shared" si="4"/>
        <v>105.69</v>
      </c>
      <c r="AC6" s="35">
        <f t="shared" si="4"/>
        <v>104.19</v>
      </c>
      <c r="AD6" s="35" t="str">
        <f t="shared" si="4"/>
        <v>-</v>
      </c>
      <c r="AE6" s="35" t="str">
        <f t="shared" si="4"/>
        <v>-</v>
      </c>
      <c r="AF6" s="35">
        <f t="shared" si="4"/>
        <v>91.26</v>
      </c>
      <c r="AG6" s="35">
        <f t="shared" si="4"/>
        <v>99.2</v>
      </c>
      <c r="AH6" s="35">
        <f t="shared" si="4"/>
        <v>100.42</v>
      </c>
      <c r="AI6" s="34" t="str">
        <f>IF(AI7="","",IF(AI7="-","【-】","【"&amp;SUBSTITUTE(TEXT(AI7,"#,##0.00"),"-","△")&amp;"】"))</f>
        <v>【100.50】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1597.09</v>
      </c>
      <c r="AR6" s="35">
        <f t="shared" si="5"/>
        <v>1500.46</v>
      </c>
      <c r="AS6" s="35">
        <f t="shared" si="5"/>
        <v>762.05</v>
      </c>
      <c r="AT6" s="34" t="str">
        <f>IF(AT7="","",IF(AT7="-","【-】","【"&amp;SUBSTITUTE(TEXT(AT7,"#,##0.00"),"-","△")&amp;"】"))</f>
        <v>【738.47】</v>
      </c>
      <c r="AU6" s="35" t="str">
        <f>IF(AU7="",NA(),AU7)</f>
        <v>-</v>
      </c>
      <c r="AV6" s="35" t="str">
        <f t="shared" ref="AV6:BD6" si="6">IF(AV7="",NA(),AV7)</f>
        <v>-</v>
      </c>
      <c r="AW6" s="35">
        <f t="shared" si="6"/>
        <v>388.02</v>
      </c>
      <c r="AX6" s="35">
        <f t="shared" si="6"/>
        <v>339.01</v>
      </c>
      <c r="AY6" s="35">
        <f t="shared" si="6"/>
        <v>271.49</v>
      </c>
      <c r="AZ6" s="35" t="str">
        <f t="shared" si="6"/>
        <v>-</v>
      </c>
      <c r="BA6" s="35" t="str">
        <f t="shared" si="6"/>
        <v>-</v>
      </c>
      <c r="BB6" s="35">
        <f t="shared" si="6"/>
        <v>88.56</v>
      </c>
      <c r="BC6" s="35">
        <f t="shared" si="6"/>
        <v>81.260000000000005</v>
      </c>
      <c r="BD6" s="35">
        <f t="shared" si="6"/>
        <v>92.61</v>
      </c>
      <c r="BE6" s="34" t="str">
        <f>IF(BE7="","",IF(BE7="-","【-】","【"&amp;SUBSTITUTE(TEXT(BE7,"#,##0.00"),"-","△")&amp;"】"))</f>
        <v>【93.81】</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1837.88</v>
      </c>
      <c r="BN6" s="35">
        <f t="shared" si="7"/>
        <v>1748.51</v>
      </c>
      <c r="BO6" s="35">
        <f t="shared" si="7"/>
        <v>1640.16</v>
      </c>
      <c r="BP6" s="34" t="str">
        <f>IF(BP7="","",IF(BP7="-","【-】","【"&amp;SUBSTITUTE(TEXT(BP7,"#,##0.00"),"-","△")&amp;"】"))</f>
        <v>【1,650.58】</v>
      </c>
      <c r="BQ6" s="35" t="str">
        <f>IF(BQ7="",NA(),BQ7)</f>
        <v>-</v>
      </c>
      <c r="BR6" s="35" t="str">
        <f t="shared" ref="BR6:BZ6" si="8">IF(BR7="",NA(),BR7)</f>
        <v>-</v>
      </c>
      <c r="BS6" s="35">
        <f t="shared" si="8"/>
        <v>23.17</v>
      </c>
      <c r="BT6" s="35">
        <f t="shared" si="8"/>
        <v>18.559999999999999</v>
      </c>
      <c r="BU6" s="35">
        <f t="shared" si="8"/>
        <v>16.05</v>
      </c>
      <c r="BV6" s="35" t="str">
        <f t="shared" si="8"/>
        <v>-</v>
      </c>
      <c r="BW6" s="35" t="str">
        <f t="shared" si="8"/>
        <v>-</v>
      </c>
      <c r="BX6" s="35">
        <f t="shared" si="8"/>
        <v>35.03</v>
      </c>
      <c r="BY6" s="35">
        <f t="shared" si="8"/>
        <v>34.99</v>
      </c>
      <c r="BZ6" s="35">
        <f t="shared" si="8"/>
        <v>38.270000000000003</v>
      </c>
      <c r="CA6" s="34" t="str">
        <f>IF(CA7="","",IF(CA7="-","【-】","【"&amp;SUBSTITUTE(TEXT(CA7,"#,##0.00"),"-","△")&amp;"】"))</f>
        <v>【38.66】</v>
      </c>
      <c r="CB6" s="35" t="str">
        <f>IF(CB7="",NA(),CB7)</f>
        <v>-</v>
      </c>
      <c r="CC6" s="35" t="str">
        <f t="shared" ref="CC6:CK6" si="9">IF(CC7="",NA(),CC7)</f>
        <v>-</v>
      </c>
      <c r="CD6" s="35">
        <f t="shared" si="9"/>
        <v>733.5</v>
      </c>
      <c r="CE6" s="35">
        <f t="shared" si="9"/>
        <v>930.4</v>
      </c>
      <c r="CF6" s="35">
        <f t="shared" si="9"/>
        <v>1099.79</v>
      </c>
      <c r="CG6" s="35" t="str">
        <f t="shared" si="9"/>
        <v>-</v>
      </c>
      <c r="CH6" s="35" t="str">
        <f t="shared" si="9"/>
        <v>-</v>
      </c>
      <c r="CI6" s="35">
        <f t="shared" si="9"/>
        <v>525.22</v>
      </c>
      <c r="CJ6" s="35">
        <f t="shared" si="9"/>
        <v>520.91999999999996</v>
      </c>
      <c r="CK6" s="35">
        <f t="shared" si="9"/>
        <v>486.77</v>
      </c>
      <c r="CL6" s="34" t="str">
        <f>IF(CL7="","",IF(CL7="-","【-】","【"&amp;SUBSTITUTE(TEXT(CL7,"#,##0.00"),"-","△")&amp;"】"))</f>
        <v>【481.20】</v>
      </c>
      <c r="CM6" s="35" t="str">
        <f>IF(CM7="",NA(),CM7)</f>
        <v>-</v>
      </c>
      <c r="CN6" s="35" t="str">
        <f t="shared" ref="CN6:CV6" si="10">IF(CN7="",NA(),CN7)</f>
        <v>-</v>
      </c>
      <c r="CO6" s="35">
        <f t="shared" si="10"/>
        <v>60</v>
      </c>
      <c r="CP6" s="35">
        <f t="shared" si="10"/>
        <v>60</v>
      </c>
      <c r="CQ6" s="35">
        <f t="shared" si="10"/>
        <v>60</v>
      </c>
      <c r="CR6" s="35" t="str">
        <f t="shared" si="10"/>
        <v>-</v>
      </c>
      <c r="CS6" s="35" t="str">
        <f t="shared" si="10"/>
        <v>-</v>
      </c>
      <c r="CT6" s="35">
        <f t="shared" si="10"/>
        <v>35.340000000000003</v>
      </c>
      <c r="CU6" s="35">
        <f t="shared" si="10"/>
        <v>34.68</v>
      </c>
      <c r="CV6" s="35">
        <f t="shared" si="10"/>
        <v>34.700000000000003</v>
      </c>
      <c r="CW6" s="34" t="str">
        <f>IF(CW7="","",IF(CW7="-","【-】","【"&amp;SUBSTITUTE(TEXT(CW7,"#,##0.00"),"-","△")&amp;"】"))</f>
        <v>【34.97】</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91.52</v>
      </c>
      <c r="DF6" s="35">
        <f t="shared" si="11"/>
        <v>90.33</v>
      </c>
      <c r="DG6" s="35">
        <f t="shared" si="11"/>
        <v>90.04</v>
      </c>
      <c r="DH6" s="34" t="str">
        <f>IF(DH7="","",IF(DH7="-","【-】","【"&amp;SUBSTITUTE(TEXT(DH7,"#,##0.00"),"-","△")&amp;"】"))</f>
        <v>【89.89】</v>
      </c>
      <c r="DI6" s="35" t="str">
        <f>IF(DI7="",NA(),DI7)</f>
        <v>-</v>
      </c>
      <c r="DJ6" s="35" t="str">
        <f t="shared" ref="DJ6:DR6" si="12">IF(DJ7="",NA(),DJ7)</f>
        <v>-</v>
      </c>
      <c r="DK6" s="35">
        <f t="shared" si="12"/>
        <v>2.93</v>
      </c>
      <c r="DL6" s="35">
        <f t="shared" si="12"/>
        <v>5.87</v>
      </c>
      <c r="DM6" s="35">
        <f t="shared" si="12"/>
        <v>8.8000000000000007</v>
      </c>
      <c r="DN6" s="35" t="str">
        <f t="shared" si="12"/>
        <v>-</v>
      </c>
      <c r="DO6" s="35" t="str">
        <f t="shared" si="12"/>
        <v>-</v>
      </c>
      <c r="DP6" s="35">
        <f t="shared" si="12"/>
        <v>30.28</v>
      </c>
      <c r="DQ6" s="35">
        <f t="shared" si="12"/>
        <v>31</v>
      </c>
      <c r="DR6" s="35">
        <f t="shared" si="12"/>
        <v>29.28</v>
      </c>
      <c r="DS6" s="34" t="str">
        <f>IF(DS7="","",IF(DS7="-","【-】","【"&amp;SUBSTITUTE(TEXT(DS7,"#,##0.00"),"-","△")&amp;"】"))</f>
        <v>【29.09】</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52035</v>
      </c>
      <c r="D7" s="37">
        <v>46</v>
      </c>
      <c r="E7" s="37">
        <v>17</v>
      </c>
      <c r="F7" s="37">
        <v>9</v>
      </c>
      <c r="G7" s="37">
        <v>0</v>
      </c>
      <c r="H7" s="37" t="s">
        <v>96</v>
      </c>
      <c r="I7" s="37" t="s">
        <v>97</v>
      </c>
      <c r="J7" s="37" t="s">
        <v>98</v>
      </c>
      <c r="K7" s="37" t="s">
        <v>99</v>
      </c>
      <c r="L7" s="37" t="s">
        <v>100</v>
      </c>
      <c r="M7" s="37" t="s">
        <v>101</v>
      </c>
      <c r="N7" s="38" t="s">
        <v>102</v>
      </c>
      <c r="O7" s="38">
        <v>67.89</v>
      </c>
      <c r="P7" s="38">
        <v>0.02</v>
      </c>
      <c r="Q7" s="38">
        <v>85.53</v>
      </c>
      <c r="R7" s="38">
        <v>3179</v>
      </c>
      <c r="S7" s="38">
        <v>87452</v>
      </c>
      <c r="T7" s="38">
        <v>692.8</v>
      </c>
      <c r="U7" s="38">
        <v>126.23</v>
      </c>
      <c r="V7" s="38">
        <v>14</v>
      </c>
      <c r="W7" s="38">
        <v>0.05</v>
      </c>
      <c r="X7" s="38">
        <v>280</v>
      </c>
      <c r="Y7" s="38" t="s">
        <v>102</v>
      </c>
      <c r="Z7" s="38" t="s">
        <v>102</v>
      </c>
      <c r="AA7" s="38">
        <v>103.19</v>
      </c>
      <c r="AB7" s="38">
        <v>105.69</v>
      </c>
      <c r="AC7" s="38">
        <v>104.19</v>
      </c>
      <c r="AD7" s="38" t="s">
        <v>102</v>
      </c>
      <c r="AE7" s="38" t="s">
        <v>102</v>
      </c>
      <c r="AF7" s="38">
        <v>91.26</v>
      </c>
      <c r="AG7" s="38">
        <v>99.2</v>
      </c>
      <c r="AH7" s="38">
        <v>100.42</v>
      </c>
      <c r="AI7" s="38">
        <v>100.5</v>
      </c>
      <c r="AJ7" s="38" t="s">
        <v>102</v>
      </c>
      <c r="AK7" s="38" t="s">
        <v>102</v>
      </c>
      <c r="AL7" s="38">
        <v>0</v>
      </c>
      <c r="AM7" s="38">
        <v>0</v>
      </c>
      <c r="AN7" s="38">
        <v>0</v>
      </c>
      <c r="AO7" s="38" t="s">
        <v>102</v>
      </c>
      <c r="AP7" s="38" t="s">
        <v>102</v>
      </c>
      <c r="AQ7" s="38">
        <v>1597.09</v>
      </c>
      <c r="AR7" s="38">
        <v>1500.46</v>
      </c>
      <c r="AS7" s="38">
        <v>762.05</v>
      </c>
      <c r="AT7" s="38">
        <v>738.47</v>
      </c>
      <c r="AU7" s="38" t="s">
        <v>102</v>
      </c>
      <c r="AV7" s="38" t="s">
        <v>102</v>
      </c>
      <c r="AW7" s="38">
        <v>388.02</v>
      </c>
      <c r="AX7" s="38">
        <v>339.01</v>
      </c>
      <c r="AY7" s="38">
        <v>271.49</v>
      </c>
      <c r="AZ7" s="38" t="s">
        <v>102</v>
      </c>
      <c r="BA7" s="38" t="s">
        <v>102</v>
      </c>
      <c r="BB7" s="38">
        <v>88.56</v>
      </c>
      <c r="BC7" s="38">
        <v>81.260000000000005</v>
      </c>
      <c r="BD7" s="38">
        <v>92.61</v>
      </c>
      <c r="BE7" s="38">
        <v>93.81</v>
      </c>
      <c r="BF7" s="38" t="s">
        <v>102</v>
      </c>
      <c r="BG7" s="38" t="s">
        <v>102</v>
      </c>
      <c r="BH7" s="38">
        <v>0</v>
      </c>
      <c r="BI7" s="38">
        <v>0</v>
      </c>
      <c r="BJ7" s="38">
        <v>0</v>
      </c>
      <c r="BK7" s="38" t="s">
        <v>102</v>
      </c>
      <c r="BL7" s="38" t="s">
        <v>102</v>
      </c>
      <c r="BM7" s="38">
        <v>1837.88</v>
      </c>
      <c r="BN7" s="38">
        <v>1748.51</v>
      </c>
      <c r="BO7" s="38">
        <v>1640.16</v>
      </c>
      <c r="BP7" s="38">
        <v>1650.58</v>
      </c>
      <c r="BQ7" s="38" t="s">
        <v>102</v>
      </c>
      <c r="BR7" s="38" t="s">
        <v>102</v>
      </c>
      <c r="BS7" s="38">
        <v>23.17</v>
      </c>
      <c r="BT7" s="38">
        <v>18.559999999999999</v>
      </c>
      <c r="BU7" s="38">
        <v>16.05</v>
      </c>
      <c r="BV7" s="38" t="s">
        <v>102</v>
      </c>
      <c r="BW7" s="38" t="s">
        <v>102</v>
      </c>
      <c r="BX7" s="38">
        <v>35.03</v>
      </c>
      <c r="BY7" s="38">
        <v>34.99</v>
      </c>
      <c r="BZ7" s="38">
        <v>38.270000000000003</v>
      </c>
      <c r="CA7" s="38">
        <v>38.659999999999997</v>
      </c>
      <c r="CB7" s="38" t="s">
        <v>102</v>
      </c>
      <c r="CC7" s="38" t="s">
        <v>102</v>
      </c>
      <c r="CD7" s="38">
        <v>733.5</v>
      </c>
      <c r="CE7" s="38">
        <v>930.4</v>
      </c>
      <c r="CF7" s="38">
        <v>1099.79</v>
      </c>
      <c r="CG7" s="38" t="s">
        <v>102</v>
      </c>
      <c r="CH7" s="38" t="s">
        <v>102</v>
      </c>
      <c r="CI7" s="38">
        <v>525.22</v>
      </c>
      <c r="CJ7" s="38">
        <v>520.91999999999996</v>
      </c>
      <c r="CK7" s="38">
        <v>486.77</v>
      </c>
      <c r="CL7" s="38">
        <v>481.2</v>
      </c>
      <c r="CM7" s="38" t="s">
        <v>102</v>
      </c>
      <c r="CN7" s="38" t="s">
        <v>102</v>
      </c>
      <c r="CO7" s="38">
        <v>60</v>
      </c>
      <c r="CP7" s="38">
        <v>60</v>
      </c>
      <c r="CQ7" s="38">
        <v>60</v>
      </c>
      <c r="CR7" s="38" t="s">
        <v>102</v>
      </c>
      <c r="CS7" s="38" t="s">
        <v>102</v>
      </c>
      <c r="CT7" s="38">
        <v>35.340000000000003</v>
      </c>
      <c r="CU7" s="38">
        <v>34.68</v>
      </c>
      <c r="CV7" s="38">
        <v>34.700000000000003</v>
      </c>
      <c r="CW7" s="38">
        <v>34.97</v>
      </c>
      <c r="CX7" s="38" t="s">
        <v>102</v>
      </c>
      <c r="CY7" s="38" t="s">
        <v>102</v>
      </c>
      <c r="CZ7" s="38">
        <v>100</v>
      </c>
      <c r="DA7" s="38">
        <v>100</v>
      </c>
      <c r="DB7" s="38">
        <v>100</v>
      </c>
      <c r="DC7" s="38" t="s">
        <v>102</v>
      </c>
      <c r="DD7" s="38" t="s">
        <v>102</v>
      </c>
      <c r="DE7" s="38">
        <v>91.52</v>
      </c>
      <c r="DF7" s="38">
        <v>90.33</v>
      </c>
      <c r="DG7" s="38">
        <v>90.04</v>
      </c>
      <c r="DH7" s="38">
        <v>89.89</v>
      </c>
      <c r="DI7" s="38" t="s">
        <v>102</v>
      </c>
      <c r="DJ7" s="38" t="s">
        <v>102</v>
      </c>
      <c r="DK7" s="38">
        <v>2.93</v>
      </c>
      <c r="DL7" s="38">
        <v>5.87</v>
      </c>
      <c r="DM7" s="38">
        <v>8.8000000000000007</v>
      </c>
      <c r="DN7" s="38" t="s">
        <v>102</v>
      </c>
      <c r="DO7" s="38" t="s">
        <v>102</v>
      </c>
      <c r="DP7" s="38">
        <v>30.28</v>
      </c>
      <c r="DQ7" s="38">
        <v>31</v>
      </c>
      <c r="DR7" s="38">
        <v>29.28</v>
      </c>
      <c r="DS7" s="38">
        <v>29.09</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2022-01-17T06:46:57Z</cp:lastPrinted>
  <dcterms:created xsi:type="dcterms:W3CDTF">2021-12-03T07:37:25Z</dcterms:created>
  <dcterms:modified xsi:type="dcterms:W3CDTF">2022-01-17T06:52:49Z</dcterms:modified>
  <cp:category/>
</cp:coreProperties>
</file>