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　各照会モノ　★★★\【R03】\【R04.01.19〆】公営企業における経営比較分析表の作成について\3.作業\"/>
    </mc:Choice>
  </mc:AlternateContent>
  <workbookProtection workbookAlgorithmName="SHA-512" workbookHashValue="M2iPAjlEXlpaaVlcJ6eetrPf6Np+iglnqsD39f3kEDmTVqLKpMEjV6L5FoOWtgisncSSjYpSznyWKqDDePdG0w==" workbookSaltValue="9GF4pCzGBV/ZyzVt+j1dIA==" workbookSpinCount="100000" lockStructure="1"/>
  <bookViews>
    <workbookView xWindow="0" yWindow="0" windowWidth="28800" windowHeight="1147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W10" i="4"/>
  <c r="I10" i="4"/>
  <c r="BB8" i="4"/>
  <c r="AL8" i="4"/>
  <c r="AD8" i="4"/>
  <c r="P8" i="4"/>
  <c r="I8" i="4"/>
  <c r="B8" i="4"/>
</calcChain>
</file>

<file path=xl/sharedStrings.xml><?xml version="1.0" encoding="utf-8"?>
<sst xmlns="http://schemas.openxmlformats.org/spreadsheetml/2006/main" count="275" uniqueCount="119">
  <si>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</si>
  <si>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</si>
  <si>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</si>
  <si>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</si>
  <si>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</si>
  <si>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</si>
  <si>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</si>
  <si>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</si>
  <si>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</si>
  <si>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</si>
  <si>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</si>
  <si>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</si>
  <si>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</si>
  <si>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</si>
  <si>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</si>
  <si>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</si>
  <si>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</si>
  <si>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</si>
  <si>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</si>
  <si>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</si>
  <si>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</si>
  <si>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</si>
  <si>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</si>
  <si>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</si>
  <si>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</si>
  <si>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</si>
  <si>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</si>
  <si>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</si>
  <si>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</si>
  <si>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</si>
  <si>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</si>
  <si>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</si>
  <si>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</si>
  <si>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</si>
  <si>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</si>
  <si>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</si>
  <si>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</si>
  <si>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</si>
  <si>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</si>
  <si>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</si>
  <si>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</si>
  <si>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</si>
  <si>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</si>
  <si>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</si>
  <si>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</si>
  <si>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</si>
  <si>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</si>
  <si>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</si>
  <si>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</si>
  <si>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</si>
  <si>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</si>
  <si>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</si>
  <si>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</si>
  <si>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</si>
  <si>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</si>
  <si>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</si>
  <si>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</si>
  <si>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</si>
  <si>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</si>
  <si>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</si>
  <si>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</si>
  <si>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</si>
  <si>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</si>
  <si>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</si>
  <si>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</si>
  <si>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</si>
  <si>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</si>
  <si>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</si>
  <si>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</si>
  <si>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</si>
  <si>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</si>
  <si>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</si>
  <si>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</si>
  <si>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</si>
  <si>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</si>
  <si>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</si>
  <si>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</si>
  <si>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</si>
  <si>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</si>
  <si>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</si>
  <si>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</si>
  <si>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</si>
  <si>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</si>
  <si>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</si>
  <si>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</si>
  <si>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</si>
  <si>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</si>
  <si>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</si>
  <si>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</si>
  <si>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</si>
  <si>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</si>
  <si>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</si>
  <si>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</si>
  <si>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</si>
  <si>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</si>
  <si>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</si>
  <si>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横手市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</si>
  <si>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</si>
  <si>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</si>
  <si>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</si>
  <si>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</si>
  <si>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</si>
  <si>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</si>
  <si>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</si>
  <si>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</si>
  <si>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</si>
  <si>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</si>
  <si>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</si>
  <si>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</si>
  <si>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</si>
  <si>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</si>
  <si>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</si>
  <si>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</si>
  <si>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</si>
  <si>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</si>
  <si>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</si>
  <si>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林業集落排水事業は平成30年度から法適用となった。
　当該事業地区は山間部にある小さな集落で、冬期間は特に雪が多くなる場所にある小規模施設である。水洗化率はほぼ100％であるが、処理区域内人口は約50人と少ない。今後、人口が増加する可能性も低いため、使用料の増収は期待できない状況である。施設の老朽化とともにその対策や新たな整備手法を検討する必要がある。</t>
    <rPh sb="1" eb="3">
      <t>リンギョウ</t>
    </rPh>
    <rPh sb="3" eb="5">
      <t>シュウラク</t>
    </rPh>
    <rPh sb="5" eb="7">
      <t>ハイスイ</t>
    </rPh>
    <rPh sb="7" eb="9">
      <t>ジギョウ</t>
    </rPh>
    <rPh sb="10" eb="12">
      <t>ヘイセイ</t>
    </rPh>
    <rPh sb="14" eb="16">
      <t>ネンド</t>
    </rPh>
    <rPh sb="18" eb="19">
      <t>ホウ</t>
    </rPh>
    <rPh sb="19" eb="20">
      <t>テキ</t>
    </rPh>
    <rPh sb="20" eb="21">
      <t>ヨウ</t>
    </rPh>
    <rPh sb="107" eb="109">
      <t>コンゴ</t>
    </rPh>
    <rPh sb="110" eb="112">
      <t>ジンコウ</t>
    </rPh>
    <rPh sb="113" eb="115">
      <t>ゾウカ</t>
    </rPh>
    <rPh sb="117" eb="120">
      <t>カノウセイ</t>
    </rPh>
    <rPh sb="121" eb="122">
      <t>ヒク</t>
    </rPh>
    <rPh sb="130" eb="132">
      <t>ゾウシュウ</t>
    </rPh>
    <phoneticPr fontId="4"/>
  </si>
  <si>
    <t>①平成8年に供用開始しており、比較的老朽化は進んでおらず、有形固定資産減価償却率は10.40％と低い値であるが、老朽化への対策あるいは新たな整備手法の検討をしなければならない時期に来ている。</t>
    <rPh sb="15" eb="17">
      <t>ヒカク</t>
    </rPh>
    <rPh sb="17" eb="18">
      <t>テキ</t>
    </rPh>
    <rPh sb="18" eb="21">
      <t>ロウキュウカ</t>
    </rPh>
    <rPh sb="22" eb="23">
      <t>スス</t>
    </rPh>
    <rPh sb="48" eb="49">
      <t>ヒク</t>
    </rPh>
    <rPh sb="50" eb="51">
      <t>アタイ</t>
    </rPh>
    <rPh sb="56" eb="59">
      <t>ロウキュウカ</t>
    </rPh>
    <rPh sb="61" eb="63">
      <t>タイサク</t>
    </rPh>
    <rPh sb="67" eb="68">
      <t>アラ</t>
    </rPh>
    <rPh sb="70" eb="72">
      <t>セイビ</t>
    </rPh>
    <rPh sb="72" eb="74">
      <t>シュホウ</t>
    </rPh>
    <rPh sb="75" eb="77">
      <t>ケントウ</t>
    </rPh>
    <rPh sb="87" eb="89">
      <t>ジキ</t>
    </rPh>
    <rPh sb="90" eb="91">
      <t>キ</t>
    </rPh>
    <phoneticPr fontId="4"/>
  </si>
  <si>
    <t>①②令和2年度の経常収支比率は118.79％であった。使用料収入は、元々少額なうえ既に水洗化率がほぼ100％になっていることから今後の増加は見込めず、一般会計からの基準外繰出金で補っている状況である。
③流動比率が459.55％と高いのは、企業債現在高が少ない（流動負債が少ない）ためである。
④企業債残高は減少し令和10年度で償還終了となる見込みである。企業債残高対事業規模比率について「0」となっているのは、現状、今後の償還については総務省が示す「分流式下水道に係る経費」の繰出基準に全額該当するものと判断し、残高の全額を一般会計からの繰入により償還するとしたことによるものである。
⑤⑥経費回収率、汚水処理原価は、いずれも類似団体との比較では劣る状況である。今後も収入確保や経費削減のための対策を検討し、継続して実施していく必要がある。
⑦施設利用率は56.25％と類似団体と比較して高くなっている。
⑧整備が既に完了し、水洗化率はほぼ100％近い数字となっている。</t>
    <rPh sb="2" eb="4">
      <t>レイワ</t>
    </rPh>
    <rPh sb="64" eb="66">
      <t>コンゴ</t>
    </rPh>
    <rPh sb="67" eb="69">
      <t>ゾウカ</t>
    </rPh>
    <rPh sb="70" eb="72">
      <t>ミコ</t>
    </rPh>
    <rPh sb="75" eb="77">
      <t>イッパン</t>
    </rPh>
    <rPh sb="77" eb="79">
      <t>カイケイ</t>
    </rPh>
    <rPh sb="82" eb="84">
      <t>キジュン</t>
    </rPh>
    <rPh sb="84" eb="85">
      <t>ガイ</t>
    </rPh>
    <rPh sb="85" eb="86">
      <t>ク</t>
    </rPh>
    <rPh sb="86" eb="87">
      <t>ダ</t>
    </rPh>
    <rPh sb="87" eb="88">
      <t>キン</t>
    </rPh>
    <rPh sb="89" eb="90">
      <t>オギナ</t>
    </rPh>
    <rPh sb="94" eb="96">
      <t>ジョウキョウ</t>
    </rPh>
    <rPh sb="115" eb="116">
      <t>タカ</t>
    </rPh>
    <rPh sb="120" eb="122">
      <t>キギョウ</t>
    </rPh>
    <rPh sb="122" eb="123">
      <t>サイ</t>
    </rPh>
    <rPh sb="123" eb="125">
      <t>ゲンザイ</t>
    </rPh>
    <rPh sb="125" eb="126">
      <t>ダカ</t>
    </rPh>
    <rPh sb="127" eb="128">
      <t>スク</t>
    </rPh>
    <rPh sb="131" eb="133">
      <t>リュウドウ</t>
    </rPh>
    <rPh sb="133" eb="135">
      <t>フサイ</t>
    </rPh>
    <rPh sb="136" eb="137">
      <t>スク</t>
    </rPh>
    <rPh sb="154" eb="156">
      <t>ゲンショウ</t>
    </rPh>
    <rPh sb="157" eb="159">
      <t>レイワ</t>
    </rPh>
    <rPh sb="161" eb="163">
      <t>ネンド</t>
    </rPh>
    <rPh sb="164" eb="166">
      <t>ショウカン</t>
    </rPh>
    <rPh sb="166" eb="168">
      <t>シュウリョウ</t>
    </rPh>
    <rPh sb="171" eb="173">
      <t>ミコ</t>
    </rPh>
    <rPh sb="324" eb="325">
      <t>オト</t>
    </rPh>
    <rPh sb="355" eb="357">
      <t>ケイゾク</t>
    </rPh>
    <rPh sb="375" eb="377">
      <t>リヨウ</t>
    </rPh>
    <rPh sb="386" eb="388">
      <t>ルイジ</t>
    </rPh>
    <rPh sb="388" eb="390">
      <t>ダンタイ</t>
    </rPh>
    <rPh sb="391" eb="393">
      <t>ヒカク</t>
    </rPh>
    <rPh sb="395" eb="396">
      <t>タカ</t>
    </rPh>
    <rPh sb="425" eb="426">
      <t>チカ</t>
    </rPh>
    <rPh sb="427" eb="429">
      <t>スウジ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</si>
</sst>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729-4F4C-A976-BF379BCF64C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729-4F4C-A976-BF379BCF64C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113.78</c:v>
                </c:pt>
                <c:pt idx="3">
                  <c:v>111.3</c:v>
                </c:pt>
                <c:pt idx="4">
                  <c:v>118.79</c:v>
                </c:pt>
              </c:numCache>
            </c:numRef>
          </c:val>
          <c:extLst>
            <c:ext xmlns:c16="http://schemas.microsoft.com/office/drawing/2014/chart" uri="{C3380CC4-5D6E-409C-BE32-E72D297353CC}">
              <c16:uniqueId val="{00000000-146F-4C02-886A-AF1AC4AB7A1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92.29</c:v>
                </c:pt>
                <c:pt idx="3">
                  <c:v>98.94</c:v>
                </c:pt>
                <c:pt idx="4">
                  <c:v>101.09</c:v>
                </c:pt>
              </c:numCache>
            </c:numRef>
          </c:val>
          <c:smooth val="0"/>
          <c:extLst>
            <c:ext xmlns:c16="http://schemas.microsoft.com/office/drawing/2014/chart" uri="{C3380CC4-5D6E-409C-BE32-E72D297353CC}">
              <c16:uniqueId val="{00000001-146F-4C02-886A-AF1AC4AB7A1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3.99</c:v>
                </c:pt>
                <c:pt idx="3">
                  <c:v>7.56</c:v>
                </c:pt>
                <c:pt idx="4">
                  <c:v>10.4</c:v>
                </c:pt>
              </c:numCache>
            </c:numRef>
          </c:val>
          <c:extLst>
            <c:ext xmlns:c16="http://schemas.microsoft.com/office/drawing/2014/chart" uri="{C3380CC4-5D6E-409C-BE32-E72D297353CC}">
              <c16:uniqueId val="{00000000-4D95-452C-9EC9-7899DCADF10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37.74</c:v>
                </c:pt>
                <c:pt idx="3">
                  <c:v>40.36</c:v>
                </c:pt>
                <c:pt idx="4">
                  <c:v>34.76</c:v>
                </c:pt>
              </c:numCache>
            </c:numRef>
          </c:val>
          <c:smooth val="0"/>
          <c:extLst>
            <c:ext xmlns:c16="http://schemas.microsoft.com/office/drawing/2014/chart" uri="{C3380CC4-5D6E-409C-BE32-E72D297353CC}">
              <c16:uniqueId val="{00000001-4D95-452C-9EC9-7899DCADF10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235-4DAB-AD82-4DC99AD0DE7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5235-4DAB-AD82-4DC99AD0DE7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F5F-443B-BFD6-F4D0C25C818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464.55</c:v>
                </c:pt>
                <c:pt idx="3">
                  <c:v>519.65</c:v>
                </c:pt>
                <c:pt idx="4">
                  <c:v>534.57000000000005</c:v>
                </c:pt>
              </c:numCache>
            </c:numRef>
          </c:val>
          <c:smooth val="0"/>
          <c:extLst>
            <c:ext xmlns:c16="http://schemas.microsoft.com/office/drawing/2014/chart" uri="{C3380CC4-5D6E-409C-BE32-E72D297353CC}">
              <c16:uniqueId val="{00000001-3F5F-443B-BFD6-F4D0C25C818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484.34</c:v>
                </c:pt>
                <c:pt idx="3">
                  <c:v>489.24</c:v>
                </c:pt>
                <c:pt idx="4">
                  <c:v>459.55</c:v>
                </c:pt>
              </c:numCache>
            </c:numRef>
          </c:val>
          <c:extLst>
            <c:ext xmlns:c16="http://schemas.microsoft.com/office/drawing/2014/chart" uri="{C3380CC4-5D6E-409C-BE32-E72D297353CC}">
              <c16:uniqueId val="{00000000-F2B9-4BD7-BC50-0259CAC121B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48.58</c:v>
                </c:pt>
                <c:pt idx="3">
                  <c:v>36.31</c:v>
                </c:pt>
                <c:pt idx="4">
                  <c:v>36.93</c:v>
                </c:pt>
              </c:numCache>
            </c:numRef>
          </c:val>
          <c:smooth val="0"/>
          <c:extLst>
            <c:ext xmlns:c16="http://schemas.microsoft.com/office/drawing/2014/chart" uri="{C3380CC4-5D6E-409C-BE32-E72D297353CC}">
              <c16:uniqueId val="{00000001-F2B9-4BD7-BC50-0259CAC121B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655-4D10-8B6A-ACB87436575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506.14</c:v>
                </c:pt>
                <c:pt idx="3">
                  <c:v>544.96</c:v>
                </c:pt>
                <c:pt idx="4">
                  <c:v>406.44</c:v>
                </c:pt>
              </c:numCache>
            </c:numRef>
          </c:val>
          <c:smooth val="0"/>
          <c:extLst>
            <c:ext xmlns:c16="http://schemas.microsoft.com/office/drawing/2014/chart" uri="{C3380CC4-5D6E-409C-BE32-E72D297353CC}">
              <c16:uniqueId val="{00000001-C655-4D10-8B6A-ACB87436575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23.73</c:v>
                </c:pt>
                <c:pt idx="3">
                  <c:v>23.38</c:v>
                </c:pt>
                <c:pt idx="4">
                  <c:v>23.38</c:v>
                </c:pt>
              </c:numCache>
            </c:numRef>
          </c:val>
          <c:extLst>
            <c:ext xmlns:c16="http://schemas.microsoft.com/office/drawing/2014/chart" uri="{C3380CC4-5D6E-409C-BE32-E72D297353CC}">
              <c16:uniqueId val="{00000000-CFCD-4F18-A2D9-1432156FFFA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35.86</c:v>
                </c:pt>
                <c:pt idx="3">
                  <c:v>42.51</c:v>
                </c:pt>
                <c:pt idx="4">
                  <c:v>35.93</c:v>
                </c:pt>
              </c:numCache>
            </c:numRef>
          </c:val>
          <c:smooth val="0"/>
          <c:extLst>
            <c:ext xmlns:c16="http://schemas.microsoft.com/office/drawing/2014/chart" uri="{C3380CC4-5D6E-409C-BE32-E72D297353CC}">
              <c16:uniqueId val="{00000001-CFCD-4F18-A2D9-1432156FFFA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658.13</c:v>
                </c:pt>
                <c:pt idx="3">
                  <c:v>653.04999999999995</c:v>
                </c:pt>
                <c:pt idx="4">
                  <c:v>656.92</c:v>
                </c:pt>
              </c:numCache>
            </c:numRef>
          </c:val>
          <c:extLst>
            <c:ext xmlns:c16="http://schemas.microsoft.com/office/drawing/2014/chart" uri="{C3380CC4-5D6E-409C-BE32-E72D297353CC}">
              <c16:uniqueId val="{00000000-179A-4CF6-A7C0-49E3B089A3D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448.63</c:v>
                </c:pt>
                <c:pt idx="3">
                  <c:v>447.34</c:v>
                </c:pt>
                <c:pt idx="4">
                  <c:v>499.55</c:v>
                </c:pt>
              </c:numCache>
            </c:numRef>
          </c:val>
          <c:smooth val="0"/>
          <c:extLst>
            <c:ext xmlns:c16="http://schemas.microsoft.com/office/drawing/2014/chart" uri="{C3380CC4-5D6E-409C-BE32-E72D297353CC}">
              <c16:uniqueId val="{00000001-179A-4CF6-A7C0-49E3B089A3D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34.380000000000003</c:v>
                </c:pt>
                <c:pt idx="3">
                  <c:v>28.13</c:v>
                </c:pt>
                <c:pt idx="4">
                  <c:v>56.25</c:v>
                </c:pt>
              </c:numCache>
            </c:numRef>
          </c:val>
          <c:extLst>
            <c:ext xmlns:c16="http://schemas.microsoft.com/office/drawing/2014/chart" uri="{C3380CC4-5D6E-409C-BE32-E72D297353CC}">
              <c16:uniqueId val="{00000000-63D3-4228-BEB8-7FD7F1DCD9B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48.01</c:v>
                </c:pt>
                <c:pt idx="3">
                  <c:v>40.28</c:v>
                </c:pt>
                <c:pt idx="4">
                  <c:v>42.48</c:v>
                </c:pt>
              </c:numCache>
            </c:numRef>
          </c:val>
          <c:smooth val="0"/>
          <c:extLst>
            <c:ext xmlns:c16="http://schemas.microsoft.com/office/drawing/2014/chart" uri="{C3380CC4-5D6E-409C-BE32-E72D297353CC}">
              <c16:uniqueId val="{00000001-63D3-4228-BEB8-7FD7F1DCD9B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97.96</c:v>
                </c:pt>
                <c:pt idx="3">
                  <c:v>97.96</c:v>
                </c:pt>
                <c:pt idx="4">
                  <c:v>97.92</c:v>
                </c:pt>
              </c:numCache>
            </c:numRef>
          </c:val>
          <c:extLst>
            <c:ext xmlns:c16="http://schemas.microsoft.com/office/drawing/2014/chart" uri="{C3380CC4-5D6E-409C-BE32-E72D297353CC}">
              <c16:uniqueId val="{00000000-2BCC-4BDF-8849-21D7AF42711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91.18</c:v>
                </c:pt>
                <c:pt idx="3">
                  <c:v>90.78</c:v>
                </c:pt>
                <c:pt idx="4">
                  <c:v>90.73</c:v>
                </c:pt>
              </c:numCache>
            </c:numRef>
          </c:val>
          <c:smooth val="0"/>
          <c:extLst>
            <c:ext xmlns:c16="http://schemas.microsoft.com/office/drawing/2014/chart" uri="{C3380CC4-5D6E-409C-BE32-E72D297353CC}">
              <c16:uniqueId val="{00000001-2BCC-4BDF-8849-21D7AF42711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【430.60】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【490.99】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横手市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林業集落排水</v>
      </c>
      <c r="Q8" s="49"/>
      <c r="R8" s="49"/>
      <c r="S8" s="49"/>
      <c r="T8" s="49"/>
      <c r="U8" s="49"/>
      <c r="V8" s="49"/>
      <c r="W8" s="49" t="str">
        <f>データ!L6</f>
        <v>G2</v>
      </c>
      <c r="X8" s="49"/>
      <c r="Y8" s="49"/>
      <c r="Z8" s="49"/>
      <c r="AA8" s="49"/>
      <c r="AB8" s="49"/>
      <c r="AC8" s="49"/>
      <c r="AD8" s="50" t="str">
        <f>データ!$M$6</f>
        <v>非設置</v>
      </c>
      <c r="AE8" s="50"/>
      <c r="AF8" s="50"/>
      <c r="AG8" s="50"/>
      <c r="AH8" s="50"/>
      <c r="AI8" s="50"/>
      <c r="AJ8" s="50"/>
      <c r="AK8" s="3"/>
      <c r="AL8" s="51">
        <f>データ!S6</f>
        <v>87452</v>
      </c>
      <c r="AM8" s="51"/>
      <c r="AN8" s="51"/>
      <c r="AO8" s="51"/>
      <c r="AP8" s="51"/>
      <c r="AQ8" s="51"/>
      <c r="AR8" s="51"/>
      <c r="AS8" s="51"/>
      <c r="AT8" s="46">
        <f>データ!T6</f>
        <v>692.8</v>
      </c>
      <c r="AU8" s="46"/>
      <c r="AV8" s="46"/>
      <c r="AW8" s="46"/>
      <c r="AX8" s="46"/>
      <c r="AY8" s="46"/>
      <c r="AZ8" s="46"/>
      <c r="BA8" s="46"/>
      <c r="BB8" s="46">
        <f>データ!U6</f>
        <v>126.23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81.64</v>
      </c>
      <c r="J10" s="46"/>
      <c r="K10" s="46"/>
      <c r="L10" s="46"/>
      <c r="M10" s="46"/>
      <c r="N10" s="46"/>
      <c r="O10" s="46"/>
      <c r="P10" s="46">
        <f>データ!P6</f>
        <v>0.06</v>
      </c>
      <c r="Q10" s="46"/>
      <c r="R10" s="46"/>
      <c r="S10" s="46"/>
      <c r="T10" s="46"/>
      <c r="U10" s="46"/>
      <c r="V10" s="46"/>
      <c r="W10" s="46">
        <f>データ!Q6</f>
        <v>40.33</v>
      </c>
      <c r="X10" s="46"/>
      <c r="Y10" s="46"/>
      <c r="Z10" s="46"/>
      <c r="AA10" s="46"/>
      <c r="AB10" s="46"/>
      <c r="AC10" s="46"/>
      <c r="AD10" s="51">
        <f>データ!R6</f>
        <v>3179</v>
      </c>
      <c r="AE10" s="51"/>
      <c r="AF10" s="51"/>
      <c r="AG10" s="51"/>
      <c r="AH10" s="51"/>
      <c r="AI10" s="51"/>
      <c r="AJ10" s="51"/>
      <c r="AK10" s="2"/>
      <c r="AL10" s="51">
        <f>データ!V6</f>
        <v>48</v>
      </c>
      <c r="AM10" s="51"/>
      <c r="AN10" s="51"/>
      <c r="AO10" s="51"/>
      <c r="AP10" s="51"/>
      <c r="AQ10" s="51"/>
      <c r="AR10" s="51"/>
      <c r="AS10" s="51"/>
      <c r="AT10" s="46">
        <f>データ!W6</f>
        <v>0.09</v>
      </c>
      <c r="AU10" s="46"/>
      <c r="AV10" s="46"/>
      <c r="AW10" s="46"/>
      <c r="AX10" s="46"/>
      <c r="AY10" s="46"/>
      <c r="AZ10" s="46"/>
      <c r="BA10" s="46"/>
      <c r="BB10" s="46">
        <f>データ!X6</f>
        <v>533.33000000000004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【101.09】</v>
      </c>
      <c r="F85" s="26" t="str">
        <f>データ!AT6</f>
        <v>【534.57】</v>
      </c>
      <c r="G85" s="26" t="str">
        <f>データ!BE6</f>
        <v>【36.93】</v>
      </c>
      <c r="H85" s="26" t="str">
        <f>データ!BP6</f>
        <v>【430.60】</v>
      </c>
      <c r="I85" s="26" t="str">
        <f>データ!CA6</f>
        <v>【36.30】</v>
      </c>
      <c r="J85" s="26" t="str">
        <f>データ!CL6</f>
        <v>【490.99】</v>
      </c>
      <c r="K85" s="26" t="str">
        <f>データ!CW6</f>
        <v>【42.82】</v>
      </c>
      <c r="L85" s="26" t="str">
        <f>データ!DH6</f>
        <v>【90.04】</v>
      </c>
      <c r="M85" s="26" t="str">
        <f>データ!DS6</f>
        <v>【34.76】</v>
      </c>
      <c r="N85" s="26" t="str">
        <f>データ!ED6</f>
        <v>【0.00】</v>
      </c>
      <c r="O85" s="26" t="str">
        <f>データ!EO6</f>
        <v>【0.00】</v>
      </c>
    </row>
  </sheetData>
  <sheetProtection algorithmName="SHA-512" hashValue="YcOzzsfcZtAuAVWL7kMFUI8onpmzLB3w0vmwblMSM1yJFKV2LiA/B5g3WOurNDTrUy+8W7CmEhLpM99V1r0rTw==" saltValue="KP46AWRCdQLNQYgxZxOZq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52035</v>
      </c>
      <c r="D6" s="33">
        <f t="shared" si="3"/>
        <v>46</v>
      </c>
      <c r="E6" s="33">
        <f t="shared" si="3"/>
        <v>17</v>
      </c>
      <c r="F6" s="33">
        <f t="shared" si="3"/>
        <v>7</v>
      </c>
      <c r="G6" s="33">
        <f t="shared" si="3"/>
        <v>0</v>
      </c>
      <c r="H6" s="33" t="str">
        <f t="shared" si="3"/>
        <v>秋田県　横手市</v>
      </c>
      <c r="I6" s="33" t="str">
        <f t="shared" si="3"/>
        <v>法適用</v>
      </c>
      <c r="J6" s="33" t="str">
        <f t="shared" si="3"/>
        <v>下水道事業</v>
      </c>
      <c r="K6" s="33" t="str">
        <f t="shared" si="3"/>
        <v>林業集落排水</v>
      </c>
      <c r="L6" s="33" t="str">
        <f t="shared" si="3"/>
        <v>G2</v>
      </c>
      <c r="M6" s="33" t="str">
        <f t="shared" si="3"/>
        <v>非設置</v>
      </c>
      <c r="N6" s="34" t="str">
        <f t="shared" si="3"/>
        <v>-</v>
      </c>
      <c r="O6" s="34">
        <f t="shared" si="3"/>
        <v>81.64</v>
      </c>
      <c r="P6" s="34">
        <f t="shared" si="3"/>
        <v>0.06</v>
      </c>
      <c r="Q6" s="34">
        <f t="shared" si="3"/>
        <v>40.33</v>
      </c>
      <c r="R6" s="34">
        <f t="shared" si="3"/>
        <v>3179</v>
      </c>
      <c r="S6" s="34">
        <f t="shared" si="3"/>
        <v>87452</v>
      </c>
      <c r="T6" s="34">
        <f t="shared" si="3"/>
        <v>692.8</v>
      </c>
      <c r="U6" s="34">
        <f t="shared" si="3"/>
        <v>126.23</v>
      </c>
      <c r="V6" s="34">
        <f t="shared" si="3"/>
        <v>48</v>
      </c>
      <c r="W6" s="34">
        <f t="shared" si="3"/>
        <v>0.09</v>
      </c>
      <c r="X6" s="34">
        <f t="shared" si="3"/>
        <v>533.33000000000004</v>
      </c>
      <c r="Y6" s="35" t="str">
        <f>IF(Y7="",NA(),Y7)</f>
        <v>-</v>
      </c>
      <c r="Z6" s="35" t="str">
        <f t="shared" ref="Z6:AH6" si="4">IF(Z7="",NA(),Z7)</f>
        <v>-</v>
      </c>
      <c r="AA6" s="35">
        <f t="shared" si="4"/>
        <v>113.78</v>
      </c>
      <c r="AB6" s="35">
        <f t="shared" si="4"/>
        <v>111.3</v>
      </c>
      <c r="AC6" s="35">
        <f t="shared" si="4"/>
        <v>118.79</v>
      </c>
      <c r="AD6" s="35" t="str">
        <f t="shared" si="4"/>
        <v>-</v>
      </c>
      <c r="AE6" s="35" t="str">
        <f t="shared" si="4"/>
        <v>-</v>
      </c>
      <c r="AF6" s="35">
        <f t="shared" si="4"/>
        <v>92.29</v>
      </c>
      <c r="AG6" s="35">
        <f t="shared" si="4"/>
        <v>98.94</v>
      </c>
      <c r="AH6" s="35">
        <f t="shared" si="4"/>
        <v>101.09</v>
      </c>
      <c r="AI6" s="34" t="str">
        <f>IF(AI7="","",IF(AI7="-","【-】","【"&amp;SUBSTITUTE(TEXT(AI7,"#,##0.00"),"-","△")&amp;"】"))</f>
        <v>【101.09】</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464.55</v>
      </c>
      <c r="AR6" s="35">
        <f t="shared" si="5"/>
        <v>519.65</v>
      </c>
      <c r="AS6" s="35">
        <f t="shared" si="5"/>
        <v>534.57000000000005</v>
      </c>
      <c r="AT6" s="34" t="str">
        <f>IF(AT7="","",IF(AT7="-","【-】","【"&amp;SUBSTITUTE(TEXT(AT7,"#,##0.00"),"-","△")&amp;"】"))</f>
        <v>【534.57】</v>
      </c>
      <c r="AU6" s="35" t="str">
        <f>IF(AU7="",NA(),AU7)</f>
        <v>-</v>
      </c>
      <c r="AV6" s="35" t="str">
        <f t="shared" ref="AV6:BD6" si="6">IF(AV7="",NA(),AV7)</f>
        <v>-</v>
      </c>
      <c r="AW6" s="35">
        <f t="shared" si="6"/>
        <v>484.34</v>
      </c>
      <c r="AX6" s="35">
        <f t="shared" si="6"/>
        <v>489.24</v>
      </c>
      <c r="AY6" s="35">
        <f t="shared" si="6"/>
        <v>459.55</v>
      </c>
      <c r="AZ6" s="35" t="str">
        <f t="shared" si="6"/>
        <v>-</v>
      </c>
      <c r="BA6" s="35" t="str">
        <f t="shared" si="6"/>
        <v>-</v>
      </c>
      <c r="BB6" s="35">
        <f t="shared" si="6"/>
        <v>48.58</v>
      </c>
      <c r="BC6" s="35">
        <f t="shared" si="6"/>
        <v>36.31</v>
      </c>
      <c r="BD6" s="35">
        <f t="shared" si="6"/>
        <v>36.93</v>
      </c>
      <c r="BE6" s="34" t="str">
        <f>IF(BE7="","",IF(BE7="-","【-】","【"&amp;SUBSTITUTE(TEXT(BE7,"#,##0.00"),"-","△")&amp;"】"))</f>
        <v>【36.93】</v>
      </c>
      <c r="BF6" s="35" t="str">
        <f>IF(BF7="",NA(),BF7)</f>
        <v>-</v>
      </c>
      <c r="BG6" s="35" t="str">
        <f t="shared" ref="BG6:BO6" si="7">IF(BG7="",NA(),BG7)</f>
        <v>-</v>
      </c>
      <c r="BH6" s="34">
        <f t="shared" si="7"/>
        <v>0</v>
      </c>
      <c r="BI6" s="34">
        <f t="shared" si="7"/>
        <v>0</v>
      </c>
      <c r="BJ6" s="34">
        <f t="shared" si="7"/>
        <v>0</v>
      </c>
      <c r="BK6" s="35" t="str">
        <f t="shared" si="7"/>
        <v>-</v>
      </c>
      <c r="BL6" s="35" t="str">
        <f t="shared" si="7"/>
        <v>-</v>
      </c>
      <c r="BM6" s="35">
        <f t="shared" si="7"/>
        <v>506.14</v>
      </c>
      <c r="BN6" s="35">
        <f t="shared" si="7"/>
        <v>544.96</v>
      </c>
      <c r="BO6" s="35">
        <f t="shared" si="7"/>
        <v>406.44</v>
      </c>
      <c r="BP6" s="34" t="str">
        <f>IF(BP7="","",IF(BP7="-","【-】","【"&amp;SUBSTITUTE(TEXT(BP7,"#,##0.00"),"-","△")&amp;"】"))</f>
        <v>【430.60】</v>
      </c>
      <c r="BQ6" s="35" t="str">
        <f>IF(BQ7="",NA(),BQ7)</f>
        <v>-</v>
      </c>
      <c r="BR6" s="35" t="str">
        <f t="shared" ref="BR6:BZ6" si="8">IF(BR7="",NA(),BR7)</f>
        <v>-</v>
      </c>
      <c r="BS6" s="35">
        <f t="shared" si="8"/>
        <v>23.73</v>
      </c>
      <c r="BT6" s="35">
        <f t="shared" si="8"/>
        <v>23.38</v>
      </c>
      <c r="BU6" s="35">
        <f t="shared" si="8"/>
        <v>23.38</v>
      </c>
      <c r="BV6" s="35" t="str">
        <f t="shared" si="8"/>
        <v>-</v>
      </c>
      <c r="BW6" s="35" t="str">
        <f t="shared" si="8"/>
        <v>-</v>
      </c>
      <c r="BX6" s="35">
        <f t="shared" si="8"/>
        <v>35.86</v>
      </c>
      <c r="BY6" s="35">
        <f t="shared" si="8"/>
        <v>42.51</v>
      </c>
      <c r="BZ6" s="35">
        <f t="shared" si="8"/>
        <v>35.93</v>
      </c>
      <c r="CA6" s="34" t="str">
        <f>IF(CA7="","",IF(CA7="-","【-】","【"&amp;SUBSTITUTE(TEXT(CA7,"#,##0.00"),"-","△")&amp;"】"))</f>
        <v>【36.30】</v>
      </c>
      <c r="CB6" s="35" t="str">
        <f>IF(CB7="",NA(),CB7)</f>
        <v>-</v>
      </c>
      <c r="CC6" s="35" t="str">
        <f t="shared" ref="CC6:CK6" si="9">IF(CC7="",NA(),CC7)</f>
        <v>-</v>
      </c>
      <c r="CD6" s="35">
        <f t="shared" si="9"/>
        <v>658.13</v>
      </c>
      <c r="CE6" s="35">
        <f t="shared" si="9"/>
        <v>653.04999999999995</v>
      </c>
      <c r="CF6" s="35">
        <f t="shared" si="9"/>
        <v>656.92</v>
      </c>
      <c r="CG6" s="35" t="str">
        <f t="shared" si="9"/>
        <v>-</v>
      </c>
      <c r="CH6" s="35" t="str">
        <f t="shared" si="9"/>
        <v>-</v>
      </c>
      <c r="CI6" s="35">
        <f t="shared" si="9"/>
        <v>448.63</v>
      </c>
      <c r="CJ6" s="35">
        <f t="shared" si="9"/>
        <v>447.34</v>
      </c>
      <c r="CK6" s="35">
        <f t="shared" si="9"/>
        <v>499.55</v>
      </c>
      <c r="CL6" s="34" t="str">
        <f>IF(CL7="","",IF(CL7="-","【-】","【"&amp;SUBSTITUTE(TEXT(CL7,"#,##0.00"),"-","△")&amp;"】"))</f>
        <v>【490.99】</v>
      </c>
      <c r="CM6" s="35" t="str">
        <f>IF(CM7="",NA(),CM7)</f>
        <v>-</v>
      </c>
      <c r="CN6" s="35" t="str">
        <f t="shared" ref="CN6:CV6" si="10">IF(CN7="",NA(),CN7)</f>
        <v>-</v>
      </c>
      <c r="CO6" s="35">
        <f t="shared" si="10"/>
        <v>34.380000000000003</v>
      </c>
      <c r="CP6" s="35">
        <f t="shared" si="10"/>
        <v>28.13</v>
      </c>
      <c r="CQ6" s="35">
        <f t="shared" si="10"/>
        <v>56.25</v>
      </c>
      <c r="CR6" s="35" t="str">
        <f t="shared" si="10"/>
        <v>-</v>
      </c>
      <c r="CS6" s="35" t="str">
        <f t="shared" si="10"/>
        <v>-</v>
      </c>
      <c r="CT6" s="35">
        <f t="shared" si="10"/>
        <v>48.01</v>
      </c>
      <c r="CU6" s="35">
        <f t="shared" si="10"/>
        <v>40.28</v>
      </c>
      <c r="CV6" s="35">
        <f t="shared" si="10"/>
        <v>42.48</v>
      </c>
      <c r="CW6" s="34" t="str">
        <f>IF(CW7="","",IF(CW7="-","【-】","【"&amp;SUBSTITUTE(TEXT(CW7,"#,##0.00"),"-","△")&amp;"】"))</f>
        <v>【42.82】</v>
      </c>
      <c r="CX6" s="35" t="str">
        <f>IF(CX7="",NA(),CX7)</f>
        <v>-</v>
      </c>
      <c r="CY6" s="35" t="str">
        <f t="shared" ref="CY6:DG6" si="11">IF(CY7="",NA(),CY7)</f>
        <v>-</v>
      </c>
      <c r="CZ6" s="35">
        <f t="shared" si="11"/>
        <v>97.96</v>
      </c>
      <c r="DA6" s="35">
        <f t="shared" si="11"/>
        <v>97.96</v>
      </c>
      <c r="DB6" s="35">
        <f t="shared" si="11"/>
        <v>97.92</v>
      </c>
      <c r="DC6" s="35" t="str">
        <f t="shared" si="11"/>
        <v>-</v>
      </c>
      <c r="DD6" s="35" t="str">
        <f t="shared" si="11"/>
        <v>-</v>
      </c>
      <c r="DE6" s="35">
        <f t="shared" si="11"/>
        <v>91.18</v>
      </c>
      <c r="DF6" s="35">
        <f t="shared" si="11"/>
        <v>90.78</v>
      </c>
      <c r="DG6" s="35">
        <f t="shared" si="11"/>
        <v>90.73</v>
      </c>
      <c r="DH6" s="34" t="str">
        <f>IF(DH7="","",IF(DH7="-","【-】","【"&amp;SUBSTITUTE(TEXT(DH7,"#,##0.00"),"-","△")&amp;"】"))</f>
        <v>【90.04】</v>
      </c>
      <c r="DI6" s="35" t="str">
        <f>IF(DI7="",NA(),DI7)</f>
        <v>-</v>
      </c>
      <c r="DJ6" s="35" t="str">
        <f t="shared" ref="DJ6:DR6" si="12">IF(DJ7="",NA(),DJ7)</f>
        <v>-</v>
      </c>
      <c r="DK6" s="35">
        <f t="shared" si="12"/>
        <v>3.99</v>
      </c>
      <c r="DL6" s="35">
        <f t="shared" si="12"/>
        <v>7.56</v>
      </c>
      <c r="DM6" s="35">
        <f t="shared" si="12"/>
        <v>10.4</v>
      </c>
      <c r="DN6" s="35" t="str">
        <f t="shared" si="12"/>
        <v>-</v>
      </c>
      <c r="DO6" s="35" t="str">
        <f t="shared" si="12"/>
        <v>-</v>
      </c>
      <c r="DP6" s="35">
        <f t="shared" si="12"/>
        <v>37.74</v>
      </c>
      <c r="DQ6" s="35">
        <f t="shared" si="12"/>
        <v>40.36</v>
      </c>
      <c r="DR6" s="35">
        <f t="shared" si="12"/>
        <v>34.76</v>
      </c>
      <c r="DS6" s="34" t="str">
        <f>IF(DS7="","",IF(DS7="-","【-】","【"&amp;SUBSTITUTE(TEXT(DS7,"#,##0.00"),"-","△")&amp;"】"))</f>
        <v>【34.76】</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4">
        <f t="shared" si="14"/>
        <v>0</v>
      </c>
      <c r="EM6" s="34">
        <f t="shared" si="14"/>
        <v>0</v>
      </c>
      <c r="EN6" s="34">
        <f t="shared" si="14"/>
        <v>0</v>
      </c>
      <c r="EO6" s="34" t="str">
        <f>IF(EO7="","",IF(EO7="-","【-】","【"&amp;SUBSTITUTE(TEXT(EO7,"#,##0.00"),"-","△")&amp;"】"))</f>
        <v>【0.00】</v>
      </c>
    </row>
    <row r="7" spans="1:148" s="36" customFormat="1" x14ac:dyDescent="0.15">
      <c r="A7" s="28"/>
      <c r="B7" s="37">
        <v>2020</v>
      </c>
      <c r="C7" s="37">
        <v>52035</v>
      </c>
      <c r="D7" s="37">
        <v>46</v>
      </c>
      <c r="E7" s="37">
        <v>17</v>
      </c>
      <c r="F7" s="37">
        <v>7</v>
      </c>
      <c r="G7" s="37">
        <v>0</v>
      </c>
      <c r="H7" s="37" t="s">
        <v>96</v>
      </c>
      <c r="I7" s="37" t="s">
        <v>97</v>
      </c>
      <c r="J7" s="37" t="s">
        <v>98</v>
      </c>
      <c r="K7" s="37" t="s">
        <v>99</v>
      </c>
      <c r="L7" s="37" t="s">
        <v>100</v>
      </c>
      <c r="M7" s="37" t="s">
        <v>101</v>
      </c>
      <c r="N7" s="38" t="s">
        <v>102</v>
      </c>
      <c r="O7" s="38">
        <v>81.64</v>
      </c>
      <c r="P7" s="38">
        <v>0.06</v>
      </c>
      <c r="Q7" s="38">
        <v>40.33</v>
      </c>
      <c r="R7" s="38">
        <v>3179</v>
      </c>
      <c r="S7" s="38">
        <v>87452</v>
      </c>
      <c r="T7" s="38">
        <v>692.8</v>
      </c>
      <c r="U7" s="38">
        <v>126.23</v>
      </c>
      <c r="V7" s="38">
        <v>48</v>
      </c>
      <c r="W7" s="38">
        <v>0.09</v>
      </c>
      <c r="X7" s="38">
        <v>533.33000000000004</v>
      </c>
      <c r="Y7" s="38" t="s">
        <v>102</v>
      </c>
      <c r="Z7" s="38" t="s">
        <v>102</v>
      </c>
      <c r="AA7" s="38">
        <v>113.78</v>
      </c>
      <c r="AB7" s="38">
        <v>111.3</v>
      </c>
      <c r="AC7" s="38">
        <v>118.79</v>
      </c>
      <c r="AD7" s="38" t="s">
        <v>102</v>
      </c>
      <c r="AE7" s="38" t="s">
        <v>102</v>
      </c>
      <c r="AF7" s="38">
        <v>92.29</v>
      </c>
      <c r="AG7" s="38">
        <v>98.94</v>
      </c>
      <c r="AH7" s="38">
        <v>101.09</v>
      </c>
      <c r="AI7" s="38">
        <v>101.09</v>
      </c>
      <c r="AJ7" s="38" t="s">
        <v>102</v>
      </c>
      <c r="AK7" s="38" t="s">
        <v>102</v>
      </c>
      <c r="AL7" s="38">
        <v>0</v>
      </c>
      <c r="AM7" s="38">
        <v>0</v>
      </c>
      <c r="AN7" s="38">
        <v>0</v>
      </c>
      <c r="AO7" s="38" t="s">
        <v>102</v>
      </c>
      <c r="AP7" s="38" t="s">
        <v>102</v>
      </c>
      <c r="AQ7" s="38">
        <v>464.55</v>
      </c>
      <c r="AR7" s="38">
        <v>519.65</v>
      </c>
      <c r="AS7" s="38">
        <v>534.57000000000005</v>
      </c>
      <c r="AT7" s="38">
        <v>534.57000000000005</v>
      </c>
      <c r="AU7" s="38" t="s">
        <v>102</v>
      </c>
      <c r="AV7" s="38" t="s">
        <v>102</v>
      </c>
      <c r="AW7" s="38">
        <v>484.34</v>
      </c>
      <c r="AX7" s="38">
        <v>489.24</v>
      </c>
      <c r="AY7" s="38">
        <v>459.55</v>
      </c>
      <c r="AZ7" s="38" t="s">
        <v>102</v>
      </c>
      <c r="BA7" s="38" t="s">
        <v>102</v>
      </c>
      <c r="BB7" s="38">
        <v>48.58</v>
      </c>
      <c r="BC7" s="38">
        <v>36.31</v>
      </c>
      <c r="BD7" s="38">
        <v>36.93</v>
      </c>
      <c r="BE7" s="38">
        <v>36.93</v>
      </c>
      <c r="BF7" s="38" t="s">
        <v>102</v>
      </c>
      <c r="BG7" s="38" t="s">
        <v>102</v>
      </c>
      <c r="BH7" s="38">
        <v>0</v>
      </c>
      <c r="BI7" s="38">
        <v>0</v>
      </c>
      <c r="BJ7" s="38">
        <v>0</v>
      </c>
      <c r="BK7" s="38" t="s">
        <v>102</v>
      </c>
      <c r="BL7" s="38" t="s">
        <v>102</v>
      </c>
      <c r="BM7" s="38">
        <v>506.14</v>
      </c>
      <c r="BN7" s="38">
        <v>544.96</v>
      </c>
      <c r="BO7" s="38">
        <v>406.44</v>
      </c>
      <c r="BP7" s="38">
        <v>430.6</v>
      </c>
      <c r="BQ7" s="38" t="s">
        <v>102</v>
      </c>
      <c r="BR7" s="38" t="s">
        <v>102</v>
      </c>
      <c r="BS7" s="38">
        <v>23.73</v>
      </c>
      <c r="BT7" s="38">
        <v>23.38</v>
      </c>
      <c r="BU7" s="38">
        <v>23.38</v>
      </c>
      <c r="BV7" s="38" t="s">
        <v>102</v>
      </c>
      <c r="BW7" s="38" t="s">
        <v>102</v>
      </c>
      <c r="BX7" s="38">
        <v>35.86</v>
      </c>
      <c r="BY7" s="38">
        <v>42.51</v>
      </c>
      <c r="BZ7" s="38">
        <v>35.93</v>
      </c>
      <c r="CA7" s="38">
        <v>36.299999999999997</v>
      </c>
      <c r="CB7" s="38" t="s">
        <v>102</v>
      </c>
      <c r="CC7" s="38" t="s">
        <v>102</v>
      </c>
      <c r="CD7" s="38">
        <v>658.13</v>
      </c>
      <c r="CE7" s="38">
        <v>653.04999999999995</v>
      </c>
      <c r="CF7" s="38">
        <v>656.92</v>
      </c>
      <c r="CG7" s="38" t="s">
        <v>102</v>
      </c>
      <c r="CH7" s="38" t="s">
        <v>102</v>
      </c>
      <c r="CI7" s="38">
        <v>448.63</v>
      </c>
      <c r="CJ7" s="38">
        <v>447.34</v>
      </c>
      <c r="CK7" s="38">
        <v>499.55</v>
      </c>
      <c r="CL7" s="38">
        <v>490.99</v>
      </c>
      <c r="CM7" s="38" t="s">
        <v>102</v>
      </c>
      <c r="CN7" s="38" t="s">
        <v>102</v>
      </c>
      <c r="CO7" s="38">
        <v>34.380000000000003</v>
      </c>
      <c r="CP7" s="38">
        <v>28.13</v>
      </c>
      <c r="CQ7" s="38">
        <v>56.25</v>
      </c>
      <c r="CR7" s="38" t="s">
        <v>102</v>
      </c>
      <c r="CS7" s="38" t="s">
        <v>102</v>
      </c>
      <c r="CT7" s="38">
        <v>48.01</v>
      </c>
      <c r="CU7" s="38">
        <v>40.28</v>
      </c>
      <c r="CV7" s="38">
        <v>42.48</v>
      </c>
      <c r="CW7" s="38">
        <v>42.82</v>
      </c>
      <c r="CX7" s="38" t="s">
        <v>102</v>
      </c>
      <c r="CY7" s="38" t="s">
        <v>102</v>
      </c>
      <c r="CZ7" s="38">
        <v>97.96</v>
      </c>
      <c r="DA7" s="38">
        <v>97.96</v>
      </c>
      <c r="DB7" s="38">
        <v>97.92</v>
      </c>
      <c r="DC7" s="38" t="s">
        <v>102</v>
      </c>
      <c r="DD7" s="38" t="s">
        <v>102</v>
      </c>
      <c r="DE7" s="38">
        <v>91.18</v>
      </c>
      <c r="DF7" s="38">
        <v>90.78</v>
      </c>
      <c r="DG7" s="38">
        <v>90.73</v>
      </c>
      <c r="DH7" s="38">
        <v>90.04</v>
      </c>
      <c r="DI7" s="38" t="s">
        <v>102</v>
      </c>
      <c r="DJ7" s="38" t="s">
        <v>102</v>
      </c>
      <c r="DK7" s="38">
        <v>3.99</v>
      </c>
      <c r="DL7" s="38">
        <v>7.56</v>
      </c>
      <c r="DM7" s="38">
        <v>10.4</v>
      </c>
      <c r="DN7" s="38" t="s">
        <v>102</v>
      </c>
      <c r="DO7" s="38" t="s">
        <v>102</v>
      </c>
      <c r="DP7" s="38">
        <v>37.74</v>
      </c>
      <c r="DQ7" s="38">
        <v>40.36</v>
      </c>
      <c r="DR7" s="38">
        <v>34.76</v>
      </c>
      <c r="DS7" s="38">
        <v>34.76</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2022-01-17T06:46:49Z</cp:lastPrinted>
  <dcterms:created xsi:type="dcterms:W3CDTF">2021-12-03T07:37:02Z</dcterms:created>
  <dcterms:modified xsi:type="dcterms:W3CDTF">2022-01-17T06:52:40Z</dcterms:modified>
  <cp:category/>
</cp:coreProperties>
</file>