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3】\【R04.01.19〆】公営企業における経営比較分析表の作成について\3.作業\"/>
    </mc:Choice>
  </mc:AlternateContent>
  <workbookProtection workbookAlgorithmName="SHA-512" workbookHashValue="yQA+fclcLOeoQ6rKaz9P9j5aJ5lS7hIUROyMH9aWhkUxebo3Vd2/h9kk36Lk5N9Os/BED+29I6qU5MzbRl/g2Q==" workbookSaltValue="ywsPpAYCKghuUtJvdCjneg==" workbookSpinCount="100000" lockStructure="1"/>
  <bookViews>
    <workbookView xWindow="0" yWindow="0" windowWidth="28800" windowHeight="114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<sst xmlns="http://schemas.openxmlformats.org/spreadsheetml/2006/main" count="275" uniqueCount="118">
  <si>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</si>
  <si>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</si>
  <si>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</si>
  <si>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</si>
  <si>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</si>
  <si>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</si>
  <si>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</si>
  <si>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</si>
  <si>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</si>
  <si>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</si>
  <si>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</si>
  <si>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</si>
  <si>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</si>
  <si>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</si>
  <si>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</si>
  <si>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</si>
  <si>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</si>
  <si>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</si>
  <si>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</si>
  <si>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</si>
  <si>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</si>
  <si>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</si>
  <si>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</si>
  <si>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</si>
  <si>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</si>
  <si>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</si>
  <si>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</si>
  <si>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</si>
  <si>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</si>
  <si>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</si>
  <si>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</si>
  <si>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</si>
  <si>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</si>
  <si>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</si>
  <si>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</si>
  <si>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</si>
  <si>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</si>
  <si>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</si>
  <si>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</si>
  <si>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</si>
  <si>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</si>
  <si>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</si>
  <si>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</si>
  <si>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</si>
  <si>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</si>
  <si>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</si>
  <si>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</si>
  <si>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</si>
  <si>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</si>
  <si>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</si>
  <si>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</si>
  <si>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</si>
  <si>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</si>
  <si>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</si>
  <si>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</si>
  <si>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</si>
  <si>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</si>
  <si>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</si>
  <si>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</si>
  <si>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</si>
  <si>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</si>
  <si>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</si>
  <si>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</si>
  <si>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</si>
  <si>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</si>
  <si>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</si>
  <si>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</si>
  <si>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</si>
  <si>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</si>
  <si>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</si>
  <si>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</si>
  <si>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</si>
  <si>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</si>
  <si>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</si>
  <si>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</si>
  <si>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</si>
  <si>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</si>
  <si>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</si>
  <si>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</si>
  <si>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</si>
  <si>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</si>
  <si>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</si>
  <si>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</si>
  <si>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</si>
  <si>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</si>
  <si>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</si>
  <si>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</si>
  <si>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</si>
  <si>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</si>
  <si>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</si>
  <si>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</si>
  <si>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</si>
  <si>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</si>
  <si>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</si>
  <si>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</si>
  <si>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</si>
  <si>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</si>
  <si>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</si>
  <si>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</si>
  <si>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</si>
  <si>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</si>
  <si>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</si>
  <si>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</si>
  <si>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</si>
  <si>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</si>
  <si>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</si>
  <si>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</si>
  <si>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</si>
  <si>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</si>
  <si>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</si>
  <si>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</si>
  <si>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</si>
  <si>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</si>
  <si>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</si>
  <si>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</si>
  <si>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①比較的老朽化は進んでおらず、有形固定資産減価償却率は10.69％と低い値である。
　新たな区域の施設整備は行わず、今後も加速する老朽化に対応するため、計画的な施設の更新、統廃合を進めていく。</t>
    <rPh sb="58" eb="60">
      <t>コンゴ</t>
    </rPh>
    <rPh sb="61" eb="63">
      <t>カソク</t>
    </rPh>
    <phoneticPr fontId="4"/>
  </si>
  <si>
    <t>　農業集落排水事業は平成30年度から法適用となった。
　事業開始当初に建設された施設については、処理場の設備の更新時期を迎えているが、施設利用率が低水準であることや、維持管理費を圧縮するため、処理区の統廃合事業を進めていくこととしている。
　人口減少や節水環境の影響により、使用料収入の減少は避けられないが、水洗化促進による収益の確保に努め、効率的な施設管理手法を検討、実施していくことで経常経費の更なる縮減を図っていく。</t>
    <phoneticPr fontId="4"/>
  </si>
  <si>
    <t>①②令和2年度の経常収支比率は101.53％と前年度から悪化している。支払利息の減少により費用は減少していく見込みであるが、人口減少が続く中、水洗化率の向上を図り、収益の確保に努めていく必要がある。
③流動比率は類似団体と比較してやや高くなっている。企業会計に移行してからの期間が短く内部留保資金が少ないことから、今後も計画的に資金を確保していく必要がある。
④企業債残高は今後の処理場の統廃合事業により、今までの減少幅が縮小する見込みである。企業債残高対事業規模比率について「0」となっているのは、現状、適正な使用料設定としていることから、今後の償還については総務省が示す「分流式下水道に係る経費」の繰出基準に全額該当するものと判断し、残高の全額を一般会計からの繰入により償還するものとしたことによるものである。
⑤⑥経費回収率、汚水処理原価は、いずれも類似団体との比較では劣る状況である。今後も収入確保や経費削減のための対策を検討し、継続して実施していく必要がある。
⑦施設利用率は49.76％と類似団体よりも下回っている。人口減少、水洗化率の伸び悩みによるものであり、施設の統廃合を進めるとともに、水洗化率の向上に努めなければならない。
⑧水洗化率は毎年度微増しているが、80.52％と類似団体と比較して低い状態である。使用料収入の増加を図るためにも、今後も水洗化を促進する必要がある。</t>
    <rPh sb="2" eb="4">
      <t>レイワ</t>
    </rPh>
    <rPh sb="23" eb="26">
      <t>ゼンネンド</t>
    </rPh>
    <rPh sb="28" eb="30">
      <t>アッカ</t>
    </rPh>
    <rPh sb="111" eb="113">
      <t>ヒカク</t>
    </rPh>
    <rPh sb="117" eb="11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</si>
</sst>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9E-43DE-A580-360960197F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0.02</c:v>
                </c:pt>
                <c:pt idx="4">
                  <c:v>0.02</c:v>
                </c:pt>
              </c:numCache>
            </c:numRef>
          </c:val>
          <c:smooth val="0"/>
          <c:extLst>
            <c:ext xmlns:c16="http://schemas.microsoft.com/office/drawing/2014/chart" uri="{C3380CC4-5D6E-409C-BE32-E72D297353CC}">
              <c16:uniqueId val="{00000001-F09E-43DE-A580-360960197F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51.37</c:v>
                </c:pt>
                <c:pt idx="3">
                  <c:v>48.44</c:v>
                </c:pt>
                <c:pt idx="4">
                  <c:v>49.76</c:v>
                </c:pt>
              </c:numCache>
            </c:numRef>
          </c:val>
          <c:extLst>
            <c:ext xmlns:c16="http://schemas.microsoft.com/office/drawing/2014/chart" uri="{C3380CC4-5D6E-409C-BE32-E72D297353CC}">
              <c16:uniqueId val="{00000000-A9A7-4CE1-8F41-6F517BB9DA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54.06</c:v>
                </c:pt>
                <c:pt idx="4">
                  <c:v>55.26</c:v>
                </c:pt>
              </c:numCache>
            </c:numRef>
          </c:val>
          <c:smooth val="0"/>
          <c:extLst>
            <c:ext xmlns:c16="http://schemas.microsoft.com/office/drawing/2014/chart" uri="{C3380CC4-5D6E-409C-BE32-E72D297353CC}">
              <c16:uniqueId val="{00000001-A9A7-4CE1-8F41-6F517BB9DA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79.319999999999993</c:v>
                </c:pt>
                <c:pt idx="3">
                  <c:v>79.97</c:v>
                </c:pt>
                <c:pt idx="4">
                  <c:v>80.52</c:v>
                </c:pt>
              </c:numCache>
            </c:numRef>
          </c:val>
          <c:extLst>
            <c:ext xmlns:c16="http://schemas.microsoft.com/office/drawing/2014/chart" uri="{C3380CC4-5D6E-409C-BE32-E72D297353CC}">
              <c16:uniqueId val="{00000000-E8FE-4F9C-BFAA-C7D7E162DF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90.04</c:v>
                </c:pt>
                <c:pt idx="3">
                  <c:v>90.11</c:v>
                </c:pt>
                <c:pt idx="4">
                  <c:v>90.52</c:v>
                </c:pt>
              </c:numCache>
            </c:numRef>
          </c:val>
          <c:smooth val="0"/>
          <c:extLst>
            <c:ext xmlns:c16="http://schemas.microsoft.com/office/drawing/2014/chart" uri="{C3380CC4-5D6E-409C-BE32-E72D297353CC}">
              <c16:uniqueId val="{00000001-E8FE-4F9C-BFAA-C7D7E162DF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106.72</c:v>
                </c:pt>
                <c:pt idx="3">
                  <c:v>102.05</c:v>
                </c:pt>
                <c:pt idx="4">
                  <c:v>101.53</c:v>
                </c:pt>
              </c:numCache>
            </c:numRef>
          </c:val>
          <c:extLst>
            <c:ext xmlns:c16="http://schemas.microsoft.com/office/drawing/2014/chart" uri="{C3380CC4-5D6E-409C-BE32-E72D297353CC}">
              <c16:uniqueId val="{00000000-84CB-4F55-994C-25C6ABF03E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101.27</c:v>
                </c:pt>
                <c:pt idx="3">
                  <c:v>101.91</c:v>
                </c:pt>
                <c:pt idx="4">
                  <c:v>103.09</c:v>
                </c:pt>
              </c:numCache>
            </c:numRef>
          </c:val>
          <c:smooth val="0"/>
          <c:extLst>
            <c:ext xmlns:c16="http://schemas.microsoft.com/office/drawing/2014/chart" uri="{C3380CC4-5D6E-409C-BE32-E72D297353CC}">
              <c16:uniqueId val="{00000001-84CB-4F55-994C-25C6ABF03E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3.78</c:v>
                </c:pt>
                <c:pt idx="3">
                  <c:v>7.41</c:v>
                </c:pt>
                <c:pt idx="4">
                  <c:v>10.69</c:v>
                </c:pt>
              </c:numCache>
            </c:numRef>
          </c:val>
          <c:extLst>
            <c:ext xmlns:c16="http://schemas.microsoft.com/office/drawing/2014/chart" uri="{C3380CC4-5D6E-409C-BE32-E72D297353CC}">
              <c16:uniqueId val="{00000000-320B-44BB-8852-B2F8EEA783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24.32</c:v>
                </c:pt>
                <c:pt idx="3">
                  <c:v>28.19</c:v>
                </c:pt>
                <c:pt idx="4">
                  <c:v>24.8</c:v>
                </c:pt>
              </c:numCache>
            </c:numRef>
          </c:val>
          <c:smooth val="0"/>
          <c:extLst>
            <c:ext xmlns:c16="http://schemas.microsoft.com/office/drawing/2014/chart" uri="{C3380CC4-5D6E-409C-BE32-E72D297353CC}">
              <c16:uniqueId val="{00000001-320B-44BB-8852-B2F8EEA783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7C-45A4-80AC-25D3A9A4D4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D7C-45A4-80AC-25D3A9A4D4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98-4DC0-88BE-474F4BDAD0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137.09</c:v>
                </c:pt>
                <c:pt idx="3">
                  <c:v>127.98</c:v>
                </c:pt>
                <c:pt idx="4">
                  <c:v>101.24</c:v>
                </c:pt>
              </c:numCache>
            </c:numRef>
          </c:val>
          <c:smooth val="0"/>
          <c:extLst>
            <c:ext xmlns:c16="http://schemas.microsoft.com/office/drawing/2014/chart" uri="{C3380CC4-5D6E-409C-BE32-E72D297353CC}">
              <c16:uniqueId val="{00000001-6098-4DC0-88BE-474F4BDAD0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45.45</c:v>
                </c:pt>
                <c:pt idx="3">
                  <c:v>42.03</c:v>
                </c:pt>
                <c:pt idx="4">
                  <c:v>45.95</c:v>
                </c:pt>
              </c:numCache>
            </c:numRef>
          </c:val>
          <c:extLst>
            <c:ext xmlns:c16="http://schemas.microsoft.com/office/drawing/2014/chart" uri="{C3380CC4-5D6E-409C-BE32-E72D297353CC}">
              <c16:uniqueId val="{00000000-C36A-4663-B98C-6FD21F34FC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43.5</c:v>
                </c:pt>
                <c:pt idx="3">
                  <c:v>44.14</c:v>
                </c:pt>
                <c:pt idx="4">
                  <c:v>37.24</c:v>
                </c:pt>
              </c:numCache>
            </c:numRef>
          </c:val>
          <c:smooth val="0"/>
          <c:extLst>
            <c:ext xmlns:c16="http://schemas.microsoft.com/office/drawing/2014/chart" uri="{C3380CC4-5D6E-409C-BE32-E72D297353CC}">
              <c16:uniqueId val="{00000001-C36A-4663-B98C-6FD21F34FC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17-427D-8C54-AD23F4F986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654.91999999999996</c:v>
                </c:pt>
                <c:pt idx="3">
                  <c:v>654.71</c:v>
                </c:pt>
                <c:pt idx="4">
                  <c:v>783.8</c:v>
                </c:pt>
              </c:numCache>
            </c:numRef>
          </c:val>
          <c:smooth val="0"/>
          <c:extLst>
            <c:ext xmlns:c16="http://schemas.microsoft.com/office/drawing/2014/chart" uri="{C3380CC4-5D6E-409C-BE32-E72D297353CC}">
              <c16:uniqueId val="{00000001-1D17-427D-8C54-AD23F4F986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64.489999999999995</c:v>
                </c:pt>
                <c:pt idx="3">
                  <c:v>60.25</c:v>
                </c:pt>
                <c:pt idx="4">
                  <c:v>60.52</c:v>
                </c:pt>
              </c:numCache>
            </c:numRef>
          </c:val>
          <c:extLst>
            <c:ext xmlns:c16="http://schemas.microsoft.com/office/drawing/2014/chart" uri="{C3380CC4-5D6E-409C-BE32-E72D297353CC}">
              <c16:uniqueId val="{00000000-E630-42B3-84B3-695BF84153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65.39</c:v>
                </c:pt>
                <c:pt idx="3">
                  <c:v>65.37</c:v>
                </c:pt>
                <c:pt idx="4">
                  <c:v>68.11</c:v>
                </c:pt>
              </c:numCache>
            </c:numRef>
          </c:val>
          <c:smooth val="0"/>
          <c:extLst>
            <c:ext xmlns:c16="http://schemas.microsoft.com/office/drawing/2014/chart" uri="{C3380CC4-5D6E-409C-BE32-E72D297353CC}">
              <c16:uniqueId val="{00000001-E630-42B3-84B3-695BF84153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246.49</c:v>
                </c:pt>
                <c:pt idx="3">
                  <c:v>263.38</c:v>
                </c:pt>
                <c:pt idx="4">
                  <c:v>261.58999999999997</c:v>
                </c:pt>
              </c:numCache>
            </c:numRef>
          </c:val>
          <c:extLst>
            <c:ext xmlns:c16="http://schemas.microsoft.com/office/drawing/2014/chart" uri="{C3380CC4-5D6E-409C-BE32-E72D297353CC}">
              <c16:uniqueId val="{00000000-B2BE-40F3-BB05-C2A152D7B9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230.88</c:v>
                </c:pt>
                <c:pt idx="3">
                  <c:v>228.99</c:v>
                </c:pt>
                <c:pt idx="4">
                  <c:v>222.41</c:v>
                </c:pt>
              </c:numCache>
            </c:numRef>
          </c:val>
          <c:smooth val="0"/>
          <c:extLst>
            <c:ext xmlns:c16="http://schemas.microsoft.com/office/drawing/2014/chart" uri="{C3380CC4-5D6E-409C-BE32-E72D297353CC}">
              <c16:uniqueId val="{00000001-B2BE-40F3-BB05-C2A152D7B9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3"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横手市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87452</v>
      </c>
      <c r="AM8" s="69"/>
      <c r="AN8" s="69"/>
      <c r="AO8" s="69"/>
      <c r="AP8" s="69"/>
      <c r="AQ8" s="69"/>
      <c r="AR8" s="69"/>
      <c r="AS8" s="69"/>
      <c r="AT8" s="68">
        <f>データ!T6</f>
        <v>692.8</v>
      </c>
      <c r="AU8" s="68"/>
      <c r="AV8" s="68"/>
      <c r="AW8" s="68"/>
      <c r="AX8" s="68"/>
      <c r="AY8" s="68"/>
      <c r="AZ8" s="68"/>
      <c r="BA8" s="68"/>
      <c r="BB8" s="68">
        <f>データ!U6</f>
        <v>126.23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57.89</v>
      </c>
      <c r="J10" s="68"/>
      <c r="K10" s="68"/>
      <c r="L10" s="68"/>
      <c r="M10" s="68"/>
      <c r="N10" s="68"/>
      <c r="O10" s="68"/>
      <c r="P10" s="68">
        <f>データ!P6</f>
        <v>8.15</v>
      </c>
      <c r="Q10" s="68"/>
      <c r="R10" s="68"/>
      <c r="S10" s="68"/>
      <c r="T10" s="68"/>
      <c r="U10" s="68"/>
      <c r="V10" s="68"/>
      <c r="W10" s="68">
        <f>データ!Q6</f>
        <v>78.959999999999994</v>
      </c>
      <c r="X10" s="68"/>
      <c r="Y10" s="68"/>
      <c r="Z10" s="68"/>
      <c r="AA10" s="68"/>
      <c r="AB10" s="68"/>
      <c r="AC10" s="68"/>
      <c r="AD10" s="69">
        <f>データ!R6</f>
        <v>3179</v>
      </c>
      <c r="AE10" s="69"/>
      <c r="AF10" s="69"/>
      <c r="AG10" s="69"/>
      <c r="AH10" s="69"/>
      <c r="AI10" s="69"/>
      <c r="AJ10" s="69"/>
      <c r="AK10" s="2"/>
      <c r="AL10" s="69">
        <f>データ!V6</f>
        <v>7069</v>
      </c>
      <c r="AM10" s="69"/>
      <c r="AN10" s="69"/>
      <c r="AO10" s="69"/>
      <c r="AP10" s="69"/>
      <c r="AQ10" s="69"/>
      <c r="AR10" s="69"/>
      <c r="AS10" s="69"/>
      <c r="AT10" s="68">
        <f>データ!W6</f>
        <v>3.76</v>
      </c>
      <c r="AU10" s="68"/>
      <c r="AV10" s="68"/>
      <c r="AW10" s="68"/>
      <c r="AX10" s="68"/>
      <c r="AY10" s="68"/>
      <c r="AZ10" s="68"/>
      <c r="BA10" s="68"/>
      <c r="BB10" s="68">
        <f>データ!X6</f>
        <v>1880.05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2QOopJgjcO0vhspLlTVR3smPQe6DiZ7D8OvJMmhltwLSgnybmo0GV5aC79ZHfIlkFfOfEeRUj7cqbsIoHtQE+Q==" saltValue="GnFwMecbL1jymh29AOhQ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52035</v>
      </c>
      <c r="D6" s="33">
        <f t="shared" si="3"/>
        <v>46</v>
      </c>
      <c r="E6" s="33">
        <f t="shared" si="3"/>
        <v>17</v>
      </c>
      <c r="F6" s="33">
        <f t="shared" si="3"/>
        <v>5</v>
      </c>
      <c r="G6" s="33">
        <f t="shared" si="3"/>
        <v>0</v>
      </c>
      <c r="H6" s="33" t="str">
        <f t="shared" si="3"/>
        <v>秋田県　横手市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57.89</v>
      </c>
      <c r="P6" s="34">
        <f t="shared" si="3"/>
        <v>8.15</v>
      </c>
      <c r="Q6" s="34">
        <f t="shared" si="3"/>
        <v>78.959999999999994</v>
      </c>
      <c r="R6" s="34">
        <f t="shared" si="3"/>
        <v>3179</v>
      </c>
      <c r="S6" s="34">
        <f t="shared" si="3"/>
        <v>87452</v>
      </c>
      <c r="T6" s="34">
        <f t="shared" si="3"/>
        <v>692.8</v>
      </c>
      <c r="U6" s="34">
        <f t="shared" si="3"/>
        <v>126.23</v>
      </c>
      <c r="V6" s="34">
        <f t="shared" si="3"/>
        <v>7069</v>
      </c>
      <c r="W6" s="34">
        <f t="shared" si="3"/>
        <v>3.76</v>
      </c>
      <c r="X6" s="34">
        <f t="shared" si="3"/>
        <v>1880.05</v>
      </c>
      <c r="Y6" s="35" t="str">
        <f>IF(Y7="",NA(),Y7)</f>
        <v>-</v>
      </c>
      <c r="Z6" s="35" t="str">
        <f t="shared" ref="Z6:AH6" si="4">IF(Z7="",NA(),Z7)</f>
        <v>-</v>
      </c>
      <c r="AA6" s="35">
        <f t="shared" si="4"/>
        <v>106.72</v>
      </c>
      <c r="AB6" s="35">
        <f t="shared" si="4"/>
        <v>102.05</v>
      </c>
      <c r="AC6" s="35">
        <f t="shared" si="4"/>
        <v>101.53</v>
      </c>
      <c r="AD6" s="35" t="str">
        <f t="shared" si="4"/>
        <v>-</v>
      </c>
      <c r="AE6" s="35" t="str">
        <f t="shared" si="4"/>
        <v>-</v>
      </c>
      <c r="AF6" s="35">
        <f t="shared" si="4"/>
        <v>101.27</v>
      </c>
      <c r="AG6" s="35">
        <f t="shared" si="4"/>
        <v>101.91</v>
      </c>
      <c r="AH6" s="35">
        <f t="shared" si="4"/>
        <v>103.09</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137.09</v>
      </c>
      <c r="AR6" s="35">
        <f t="shared" si="5"/>
        <v>127.98</v>
      </c>
      <c r="AS6" s="35">
        <f t="shared" si="5"/>
        <v>101.24</v>
      </c>
      <c r="AT6" s="34" t="str">
        <f>IF(AT7="","",IF(AT7="-","【-】","【"&amp;SUBSTITUTE(TEXT(AT7,"#,##0.00"),"-","△")&amp;"】"))</f>
        <v>【121.19】</v>
      </c>
      <c r="AU6" s="35" t="str">
        <f>IF(AU7="",NA(),AU7)</f>
        <v>-</v>
      </c>
      <c r="AV6" s="35" t="str">
        <f t="shared" ref="AV6:BD6" si="6">IF(AV7="",NA(),AV7)</f>
        <v>-</v>
      </c>
      <c r="AW6" s="35">
        <f t="shared" si="6"/>
        <v>45.45</v>
      </c>
      <c r="AX6" s="35">
        <f t="shared" si="6"/>
        <v>42.03</v>
      </c>
      <c r="AY6" s="35">
        <f t="shared" si="6"/>
        <v>45.95</v>
      </c>
      <c r="AZ6" s="35" t="str">
        <f t="shared" si="6"/>
        <v>-</v>
      </c>
      <c r="BA6" s="35" t="str">
        <f t="shared" si="6"/>
        <v>-</v>
      </c>
      <c r="BB6" s="35">
        <f t="shared" si="6"/>
        <v>43.5</v>
      </c>
      <c r="BC6" s="35">
        <f t="shared" si="6"/>
        <v>44.14</v>
      </c>
      <c r="BD6" s="35">
        <f t="shared" si="6"/>
        <v>37.24</v>
      </c>
      <c r="BE6" s="34" t="str">
        <f>IF(BE7="","",IF(BE7="-","【-】","【"&amp;SUBSTITUTE(TEXT(BE7,"#,##0.00"),"-","△")&amp;"】"))</f>
        <v>【32.80】</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654.91999999999996</v>
      </c>
      <c r="BN6" s="35">
        <f t="shared" si="7"/>
        <v>654.71</v>
      </c>
      <c r="BO6" s="35">
        <f t="shared" si="7"/>
        <v>783.8</v>
      </c>
      <c r="BP6" s="34" t="str">
        <f>IF(BP7="","",IF(BP7="-","【-】","【"&amp;SUBSTITUTE(TEXT(BP7,"#,##0.00"),"-","△")&amp;"】"))</f>
        <v>【832.52】</v>
      </c>
      <c r="BQ6" s="35" t="str">
        <f>IF(BQ7="",NA(),BQ7)</f>
        <v>-</v>
      </c>
      <c r="BR6" s="35" t="str">
        <f t="shared" ref="BR6:BZ6" si="8">IF(BR7="",NA(),BR7)</f>
        <v>-</v>
      </c>
      <c r="BS6" s="35">
        <f t="shared" si="8"/>
        <v>64.489999999999995</v>
      </c>
      <c r="BT6" s="35">
        <f t="shared" si="8"/>
        <v>60.25</v>
      </c>
      <c r="BU6" s="35">
        <f t="shared" si="8"/>
        <v>60.52</v>
      </c>
      <c r="BV6" s="35" t="str">
        <f t="shared" si="8"/>
        <v>-</v>
      </c>
      <c r="BW6" s="35" t="str">
        <f t="shared" si="8"/>
        <v>-</v>
      </c>
      <c r="BX6" s="35">
        <f t="shared" si="8"/>
        <v>65.39</v>
      </c>
      <c r="BY6" s="35">
        <f t="shared" si="8"/>
        <v>65.37</v>
      </c>
      <c r="BZ6" s="35">
        <f t="shared" si="8"/>
        <v>68.11</v>
      </c>
      <c r="CA6" s="34" t="str">
        <f>IF(CA7="","",IF(CA7="-","【-】","【"&amp;SUBSTITUTE(TEXT(CA7,"#,##0.00"),"-","△")&amp;"】"))</f>
        <v>【60.94】</v>
      </c>
      <c r="CB6" s="35" t="str">
        <f>IF(CB7="",NA(),CB7)</f>
        <v>-</v>
      </c>
      <c r="CC6" s="35" t="str">
        <f t="shared" ref="CC6:CK6" si="9">IF(CC7="",NA(),CC7)</f>
        <v>-</v>
      </c>
      <c r="CD6" s="35">
        <f t="shared" si="9"/>
        <v>246.49</v>
      </c>
      <c r="CE6" s="35">
        <f t="shared" si="9"/>
        <v>263.38</v>
      </c>
      <c r="CF6" s="35">
        <f t="shared" si="9"/>
        <v>261.58999999999997</v>
      </c>
      <c r="CG6" s="35" t="str">
        <f t="shared" si="9"/>
        <v>-</v>
      </c>
      <c r="CH6" s="35" t="str">
        <f t="shared" si="9"/>
        <v>-</v>
      </c>
      <c r="CI6" s="35">
        <f t="shared" si="9"/>
        <v>230.88</v>
      </c>
      <c r="CJ6" s="35">
        <f t="shared" si="9"/>
        <v>228.99</v>
      </c>
      <c r="CK6" s="35">
        <f t="shared" si="9"/>
        <v>222.41</v>
      </c>
      <c r="CL6" s="34" t="str">
        <f>IF(CL7="","",IF(CL7="-","【-】","【"&amp;SUBSTITUTE(TEXT(CL7,"#,##0.00"),"-","△")&amp;"】"))</f>
        <v>【253.04】</v>
      </c>
      <c r="CM6" s="35" t="str">
        <f>IF(CM7="",NA(),CM7)</f>
        <v>-</v>
      </c>
      <c r="CN6" s="35" t="str">
        <f t="shared" ref="CN6:CV6" si="10">IF(CN7="",NA(),CN7)</f>
        <v>-</v>
      </c>
      <c r="CO6" s="35">
        <f t="shared" si="10"/>
        <v>51.37</v>
      </c>
      <c r="CP6" s="35">
        <f t="shared" si="10"/>
        <v>48.44</v>
      </c>
      <c r="CQ6" s="35">
        <f t="shared" si="10"/>
        <v>49.76</v>
      </c>
      <c r="CR6" s="35" t="str">
        <f t="shared" si="10"/>
        <v>-</v>
      </c>
      <c r="CS6" s="35" t="str">
        <f t="shared" si="10"/>
        <v>-</v>
      </c>
      <c r="CT6" s="35">
        <f t="shared" si="10"/>
        <v>56.72</v>
      </c>
      <c r="CU6" s="35">
        <f t="shared" si="10"/>
        <v>54.06</v>
      </c>
      <c r="CV6" s="35">
        <f t="shared" si="10"/>
        <v>55.26</v>
      </c>
      <c r="CW6" s="34" t="str">
        <f>IF(CW7="","",IF(CW7="-","【-】","【"&amp;SUBSTITUTE(TEXT(CW7,"#,##0.00"),"-","△")&amp;"】"))</f>
        <v>【54.84】</v>
      </c>
      <c r="CX6" s="35" t="str">
        <f>IF(CX7="",NA(),CX7)</f>
        <v>-</v>
      </c>
      <c r="CY6" s="35" t="str">
        <f t="shared" ref="CY6:DG6" si="11">IF(CY7="",NA(),CY7)</f>
        <v>-</v>
      </c>
      <c r="CZ6" s="35">
        <f t="shared" si="11"/>
        <v>79.319999999999993</v>
      </c>
      <c r="DA6" s="35">
        <f t="shared" si="11"/>
        <v>79.97</v>
      </c>
      <c r="DB6" s="35">
        <f t="shared" si="11"/>
        <v>80.52</v>
      </c>
      <c r="DC6" s="35" t="str">
        <f t="shared" si="11"/>
        <v>-</v>
      </c>
      <c r="DD6" s="35" t="str">
        <f t="shared" si="11"/>
        <v>-</v>
      </c>
      <c r="DE6" s="35">
        <f t="shared" si="11"/>
        <v>90.04</v>
      </c>
      <c r="DF6" s="35">
        <f t="shared" si="11"/>
        <v>90.11</v>
      </c>
      <c r="DG6" s="35">
        <f t="shared" si="11"/>
        <v>90.52</v>
      </c>
      <c r="DH6" s="34" t="str">
        <f>IF(DH7="","",IF(DH7="-","【-】","【"&amp;SUBSTITUTE(TEXT(DH7,"#,##0.00"),"-","△")&amp;"】"))</f>
        <v>【86.60】</v>
      </c>
      <c r="DI6" s="35" t="str">
        <f>IF(DI7="",NA(),DI7)</f>
        <v>-</v>
      </c>
      <c r="DJ6" s="35" t="str">
        <f t="shared" ref="DJ6:DR6" si="12">IF(DJ7="",NA(),DJ7)</f>
        <v>-</v>
      </c>
      <c r="DK6" s="35">
        <f t="shared" si="12"/>
        <v>3.78</v>
      </c>
      <c r="DL6" s="35">
        <f t="shared" si="12"/>
        <v>7.41</v>
      </c>
      <c r="DM6" s="35">
        <f t="shared" si="12"/>
        <v>10.69</v>
      </c>
      <c r="DN6" s="35" t="str">
        <f t="shared" si="12"/>
        <v>-</v>
      </c>
      <c r="DO6" s="35" t="str">
        <f t="shared" si="12"/>
        <v>-</v>
      </c>
      <c r="DP6" s="35">
        <f t="shared" si="12"/>
        <v>24.32</v>
      </c>
      <c r="DQ6" s="35">
        <f t="shared" si="12"/>
        <v>28.19</v>
      </c>
      <c r="DR6" s="35">
        <f t="shared" si="12"/>
        <v>24.8</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0.04</v>
      </c>
      <c r="EM6" s="35">
        <f t="shared" si="14"/>
        <v>0.02</v>
      </c>
      <c r="EN6" s="35">
        <f t="shared" si="14"/>
        <v>0.02</v>
      </c>
      <c r="EO6" s="34" t="str">
        <f>IF(EO7="","",IF(EO7="-","【-】","【"&amp;SUBSTITUTE(TEXT(EO7,"#,##0.00"),"-","△")&amp;"】"))</f>
        <v>【0.16】</v>
      </c>
    </row>
    <row r="7" spans="1:148" s="36" customFormat="1" x14ac:dyDescent="0.15">
      <c r="A7" s="28"/>
      <c r="B7" s="37">
        <v>2020</v>
      </c>
      <c r="C7" s="37">
        <v>52035</v>
      </c>
      <c r="D7" s="37">
        <v>46</v>
      </c>
      <c r="E7" s="37">
        <v>17</v>
      </c>
      <c r="F7" s="37">
        <v>5</v>
      </c>
      <c r="G7" s="37">
        <v>0</v>
      </c>
      <c r="H7" s="37" t="s">
        <v>96</v>
      </c>
      <c r="I7" s="37" t="s">
        <v>97</v>
      </c>
      <c r="J7" s="37" t="s">
        <v>98</v>
      </c>
      <c r="K7" s="37" t="s">
        <v>99</v>
      </c>
      <c r="L7" s="37" t="s">
        <v>100</v>
      </c>
      <c r="M7" s="37" t="s">
        <v>101</v>
      </c>
      <c r="N7" s="38" t="s">
        <v>102</v>
      </c>
      <c r="O7" s="38">
        <v>57.89</v>
      </c>
      <c r="P7" s="38">
        <v>8.15</v>
      </c>
      <c r="Q7" s="38">
        <v>78.959999999999994</v>
      </c>
      <c r="R7" s="38">
        <v>3179</v>
      </c>
      <c r="S7" s="38">
        <v>87452</v>
      </c>
      <c r="T7" s="38">
        <v>692.8</v>
      </c>
      <c r="U7" s="38">
        <v>126.23</v>
      </c>
      <c r="V7" s="38">
        <v>7069</v>
      </c>
      <c r="W7" s="38">
        <v>3.76</v>
      </c>
      <c r="X7" s="38">
        <v>1880.05</v>
      </c>
      <c r="Y7" s="38" t="s">
        <v>102</v>
      </c>
      <c r="Z7" s="38" t="s">
        <v>102</v>
      </c>
      <c r="AA7" s="38">
        <v>106.72</v>
      </c>
      <c r="AB7" s="38">
        <v>102.05</v>
      </c>
      <c r="AC7" s="38">
        <v>101.53</v>
      </c>
      <c r="AD7" s="38" t="s">
        <v>102</v>
      </c>
      <c r="AE7" s="38" t="s">
        <v>102</v>
      </c>
      <c r="AF7" s="38">
        <v>101.27</v>
      </c>
      <c r="AG7" s="38">
        <v>101.91</v>
      </c>
      <c r="AH7" s="38">
        <v>103.09</v>
      </c>
      <c r="AI7" s="38">
        <v>104.99</v>
      </c>
      <c r="AJ7" s="38" t="s">
        <v>102</v>
      </c>
      <c r="AK7" s="38" t="s">
        <v>102</v>
      </c>
      <c r="AL7" s="38">
        <v>0</v>
      </c>
      <c r="AM7" s="38">
        <v>0</v>
      </c>
      <c r="AN7" s="38">
        <v>0</v>
      </c>
      <c r="AO7" s="38" t="s">
        <v>102</v>
      </c>
      <c r="AP7" s="38" t="s">
        <v>102</v>
      </c>
      <c r="AQ7" s="38">
        <v>137.09</v>
      </c>
      <c r="AR7" s="38">
        <v>127.98</v>
      </c>
      <c r="AS7" s="38">
        <v>101.24</v>
      </c>
      <c r="AT7" s="38">
        <v>121.19</v>
      </c>
      <c r="AU7" s="38" t="s">
        <v>102</v>
      </c>
      <c r="AV7" s="38" t="s">
        <v>102</v>
      </c>
      <c r="AW7" s="38">
        <v>45.45</v>
      </c>
      <c r="AX7" s="38">
        <v>42.03</v>
      </c>
      <c r="AY7" s="38">
        <v>45.95</v>
      </c>
      <c r="AZ7" s="38" t="s">
        <v>102</v>
      </c>
      <c r="BA7" s="38" t="s">
        <v>102</v>
      </c>
      <c r="BB7" s="38">
        <v>43.5</v>
      </c>
      <c r="BC7" s="38">
        <v>44.14</v>
      </c>
      <c r="BD7" s="38">
        <v>37.24</v>
      </c>
      <c r="BE7" s="38">
        <v>32.799999999999997</v>
      </c>
      <c r="BF7" s="38" t="s">
        <v>102</v>
      </c>
      <c r="BG7" s="38" t="s">
        <v>102</v>
      </c>
      <c r="BH7" s="38">
        <v>0</v>
      </c>
      <c r="BI7" s="38">
        <v>0</v>
      </c>
      <c r="BJ7" s="38">
        <v>0</v>
      </c>
      <c r="BK7" s="38" t="s">
        <v>102</v>
      </c>
      <c r="BL7" s="38" t="s">
        <v>102</v>
      </c>
      <c r="BM7" s="38">
        <v>654.91999999999996</v>
      </c>
      <c r="BN7" s="38">
        <v>654.71</v>
      </c>
      <c r="BO7" s="38">
        <v>783.8</v>
      </c>
      <c r="BP7" s="38">
        <v>832.52</v>
      </c>
      <c r="BQ7" s="38" t="s">
        <v>102</v>
      </c>
      <c r="BR7" s="38" t="s">
        <v>102</v>
      </c>
      <c r="BS7" s="38">
        <v>64.489999999999995</v>
      </c>
      <c r="BT7" s="38">
        <v>60.25</v>
      </c>
      <c r="BU7" s="38">
        <v>60.52</v>
      </c>
      <c r="BV7" s="38" t="s">
        <v>102</v>
      </c>
      <c r="BW7" s="38" t="s">
        <v>102</v>
      </c>
      <c r="BX7" s="38">
        <v>65.39</v>
      </c>
      <c r="BY7" s="38">
        <v>65.37</v>
      </c>
      <c r="BZ7" s="38">
        <v>68.11</v>
      </c>
      <c r="CA7" s="38">
        <v>60.94</v>
      </c>
      <c r="CB7" s="38" t="s">
        <v>102</v>
      </c>
      <c r="CC7" s="38" t="s">
        <v>102</v>
      </c>
      <c r="CD7" s="38">
        <v>246.49</v>
      </c>
      <c r="CE7" s="38">
        <v>263.38</v>
      </c>
      <c r="CF7" s="38">
        <v>261.58999999999997</v>
      </c>
      <c r="CG7" s="38" t="s">
        <v>102</v>
      </c>
      <c r="CH7" s="38" t="s">
        <v>102</v>
      </c>
      <c r="CI7" s="38">
        <v>230.88</v>
      </c>
      <c r="CJ7" s="38">
        <v>228.99</v>
      </c>
      <c r="CK7" s="38">
        <v>222.41</v>
      </c>
      <c r="CL7" s="38">
        <v>253.04</v>
      </c>
      <c r="CM7" s="38" t="s">
        <v>102</v>
      </c>
      <c r="CN7" s="38" t="s">
        <v>102</v>
      </c>
      <c r="CO7" s="38">
        <v>51.37</v>
      </c>
      <c r="CP7" s="38">
        <v>48.44</v>
      </c>
      <c r="CQ7" s="38">
        <v>49.76</v>
      </c>
      <c r="CR7" s="38" t="s">
        <v>102</v>
      </c>
      <c r="CS7" s="38" t="s">
        <v>102</v>
      </c>
      <c r="CT7" s="38">
        <v>56.72</v>
      </c>
      <c r="CU7" s="38">
        <v>54.06</v>
      </c>
      <c r="CV7" s="38">
        <v>55.26</v>
      </c>
      <c r="CW7" s="38">
        <v>54.84</v>
      </c>
      <c r="CX7" s="38" t="s">
        <v>102</v>
      </c>
      <c r="CY7" s="38" t="s">
        <v>102</v>
      </c>
      <c r="CZ7" s="38">
        <v>79.319999999999993</v>
      </c>
      <c r="DA7" s="38">
        <v>79.97</v>
      </c>
      <c r="DB7" s="38">
        <v>80.52</v>
      </c>
      <c r="DC7" s="38" t="s">
        <v>102</v>
      </c>
      <c r="DD7" s="38" t="s">
        <v>102</v>
      </c>
      <c r="DE7" s="38">
        <v>90.04</v>
      </c>
      <c r="DF7" s="38">
        <v>90.11</v>
      </c>
      <c r="DG7" s="38">
        <v>90.52</v>
      </c>
      <c r="DH7" s="38">
        <v>86.6</v>
      </c>
      <c r="DI7" s="38" t="s">
        <v>102</v>
      </c>
      <c r="DJ7" s="38" t="s">
        <v>102</v>
      </c>
      <c r="DK7" s="38">
        <v>3.78</v>
      </c>
      <c r="DL7" s="38">
        <v>7.41</v>
      </c>
      <c r="DM7" s="38">
        <v>10.69</v>
      </c>
      <c r="DN7" s="38" t="s">
        <v>102</v>
      </c>
      <c r="DO7" s="38" t="s">
        <v>102</v>
      </c>
      <c r="DP7" s="38">
        <v>24.32</v>
      </c>
      <c r="DQ7" s="38">
        <v>28.19</v>
      </c>
      <c r="DR7" s="38">
        <v>24.8</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2022-01-17T06:46:42Z</cp:lastPrinted>
  <dcterms:created xsi:type="dcterms:W3CDTF">2021-12-03T07:29:28Z</dcterms:created>
  <dcterms:modified xsi:type="dcterms:W3CDTF">2022-01-17T06:52:17Z</dcterms:modified>
  <cp:category/>
</cp:coreProperties>
</file>