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121\Desktop\"/>
    </mc:Choice>
  </mc:AlternateContent>
  <workbookProtection workbookAlgorithmName="SHA-512" workbookHashValue="yqCRHJzE0Y1WaOwqkq4wE2cdUuI6ySGB6qwHEy8LNHDYQ/dGky16dAeddsnEyGa+sIqakKQvJeLFGoJ5kjt3Cg==" workbookSaltValue="e7Q9nWbsdm0NafVcGFys2A==" workbookSpinCount="100000" lockStructure="1"/>
  <bookViews>
    <workbookView xWindow="0" yWindow="0" windowWidth="28800" windowHeight="12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AD10" i="4"/>
  <c r="P10" i="4"/>
  <c r="B10" i="4"/>
  <c r="AT8" i="4"/>
  <c r="AD8" i="4"/>
  <c r="W8" i="4"/>
  <c r="P8" i="4"/>
  <c r="I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<sst xmlns="http://schemas.openxmlformats.org/spreadsheetml/2006/main" count="297" uniqueCount="116">
  <si>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</si>
  <si>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</si>
  <si>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</si>
  <si>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</si>
  <si>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</si>
  <si>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</si>
  <si>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</si>
  <si>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</si>
  <si>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</si>
  <si>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</si>
  <si>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</si>
  <si>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</si>
  <si>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</si>
  <si>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</si>
  <si>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</si>
  <si>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</si>
  <si>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</si>
  <si>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</si>
  <si>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</si>
  <si>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</si>
  <si>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</si>
  <si>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</si>
  <si>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</si>
  <si>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</si>
  <si>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</si>
  <si>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</si>
  <si>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</si>
  <si>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</si>
  <si>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</si>
  <si>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</si>
  <si>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</si>
  <si>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</si>
  <si>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</si>
  <si>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</si>
  <si>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</si>
  <si>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</si>
  <si>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</si>
  <si>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</si>
  <si>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</si>
  <si>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</si>
  <si>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</si>
  <si>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</si>
  <si>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</si>
  <si>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</si>
  <si>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</si>
  <si>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</si>
  <si>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</si>
  <si>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</si>
  <si>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</si>
  <si>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</si>
  <si>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</si>
  <si>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</si>
  <si>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</si>
  <si>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</si>
  <si>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</si>
  <si>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</si>
  <si>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</si>
  <si>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</si>
  <si>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</si>
  <si>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</si>
  <si>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</si>
  <si>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</si>
  <si>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</si>
  <si>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</si>
  <si>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</si>
  <si>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</si>
  <si>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</si>
  <si>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</si>
  <si>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</si>
  <si>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</si>
  <si>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</si>
  <si>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</si>
  <si>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</si>
  <si>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</si>
  <si>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</si>
  <si>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</si>
  <si>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</si>
  <si>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</si>
  <si>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</si>
  <si>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</si>
  <si>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</si>
  <si>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</si>
  <si>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</si>
  <si>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</si>
  <si>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</si>
  <si>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</si>
  <si>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</si>
  <si>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</si>
  <si>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</si>
  <si>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</si>
  <si>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</si>
  <si>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</si>
  <si>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</si>
  <si>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</si>
  <si>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</si>
  <si>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</si>
  <si>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</si>
  <si>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</si>
  <si>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</si>
  <si>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</si>
  <si>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</si>
  <si>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</si>
  <si>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</si>
  <si>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</si>
  <si>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</si>
  <si>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</si>
  <si>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</si>
  <si>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</si>
  <si>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</si>
  <si>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</si>
  <si>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</si>
  <si>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</si>
  <si>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</si>
  <si>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農業集落排水事業は平成30年度から法適用となった。
　事業開始当初に建設された施設については、処理場の設備の更新時期を迎えているが、施設利用率が低水準であることや、維持管理費の圧縮のため、処理区の統廃合事業を進めていくこととしている。
　人口減少や節水環境の影響により、使用料収入の減少は避けられないが、水洗化促進による収益の確保に努め、効率的な施設管理手法を検討、実施していくことで経常経費の更なる縮減を図っていく。</t>
    <phoneticPr fontId="4"/>
  </si>
  <si>
    <t>①比較的老朽化は進んでおらず、有形固定資産減価償却率は7.41％と低い値である。
　新たな区域の施設整備は行わず、今後高くなる老朽化に対応して、計画的な施設の更新、統廃合を進めていく。</t>
    <phoneticPr fontId="4"/>
  </si>
  <si>
    <t>①②令和元年度の経常収支比率は102.05％と前年度より悪化している。支払利息の減少により費用は減少していく見込みであるが、人口減少が続く中、水洗化率の向上を図り、収益の確保に努めていく必要がある。
③流動比率は類似団体と比較してやや低い。企業会計に移行してからの期間が短く内部留保資金が少ないことから、今後も計画的に資金を確保していく必要がある。
④企業債残高は今後の処理場の統廃合事業により、今までの減少幅が縮小する見込みである。企業債残高対事業規模比率について「0」となっているのは、現状、適正な使用料設定としていることから、今後の償還については総務省が示す「分流式下水道に係る経費」の繰出基準に全額該当するものと判断し、残高の全額を一般会計からの繰入により償還するものとしたことによるものである。
⑤経費回収率は前年度より悪化している。区域内人口は年々減少しており、使用料の大幅な増加は見込めないため、維持管理費の圧縮をしていく必要がある。
⑥汚水処理原価は類似団体との比較ではやや劣る状況である。今後も収入確保や経費削減のための対策を検討、実施していく必要がある。
⑦施設利用率は48.44％と類似団体よりも下回っている。人口減少、水洗化率の伸び悩みによるものであり、施設の統廃合を進めるとともに、水洗化率の向上に努めなければならない。
⑧水洗化率は毎年度微増しているが、79.97％と類似団体と比較して低い状態である。使用料収入の増加を図るためにも、今後も水洗化を促進する必要がある。</t>
    <rPh sb="2" eb="4">
      <t>レイワ</t>
    </rPh>
    <rPh sb="4" eb="5">
      <t>ガン</t>
    </rPh>
    <rPh sb="23" eb="26">
      <t>ゼンネンド</t>
    </rPh>
    <rPh sb="28" eb="30">
      <t>アッカ</t>
    </rPh>
    <rPh sb="111" eb="113">
      <t>ヒカク</t>
    </rPh>
    <rPh sb="117" eb="118">
      <t>ヒク</t>
    </rPh>
    <rPh sb="360" eb="363">
      <t>ゼンネンド</t>
    </rPh>
    <rPh sb="365" eb="367">
      <t>アッカ</t>
    </rPh>
    <rPh sb="372" eb="375">
      <t>クイキナイ</t>
    </rPh>
    <rPh sb="375" eb="377">
      <t>ジンコウ</t>
    </rPh>
    <rPh sb="378" eb="380">
      <t>ネンネン</t>
    </rPh>
    <rPh sb="380" eb="382">
      <t>ゲンショウ</t>
    </rPh>
    <rPh sb="387" eb="390">
      <t>シヨウリョウ</t>
    </rPh>
    <rPh sb="391" eb="393">
      <t>オオハバ</t>
    </rPh>
    <rPh sb="394" eb="396">
      <t>ゾウカ</t>
    </rPh>
    <rPh sb="397" eb="399">
      <t>ミコ</t>
    </rPh>
    <rPh sb="405" eb="407">
      <t>イジ</t>
    </rPh>
    <rPh sb="407" eb="409">
      <t>カンリ</t>
    </rPh>
    <rPh sb="409" eb="410">
      <t>ヒ</t>
    </rPh>
    <rPh sb="411" eb="413">
      <t>アッシュク</t>
    </rPh>
    <rPh sb="418" eb="4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</si>
</sst>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C75-4F28-8A82-ECA8A86391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0.02</c:v>
                </c:pt>
              </c:numCache>
            </c:numRef>
          </c:val>
          <c:smooth val="0"/>
          <c:extLst>
            <c:ext xmlns:c16="http://schemas.microsoft.com/office/drawing/2014/chart" uri="{C3380CC4-5D6E-409C-BE32-E72D297353CC}">
              <c16:uniqueId val="{00000001-6C75-4F28-8A82-ECA8A86391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51.37</c:v>
                </c:pt>
                <c:pt idx="4">
                  <c:v>48.44</c:v>
                </c:pt>
              </c:numCache>
            </c:numRef>
          </c:val>
          <c:extLst>
            <c:ext xmlns:c16="http://schemas.microsoft.com/office/drawing/2014/chart" uri="{C3380CC4-5D6E-409C-BE32-E72D297353CC}">
              <c16:uniqueId val="{00000000-B9E3-4CFE-98FF-7FA0F61D41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54.06</c:v>
                </c:pt>
              </c:numCache>
            </c:numRef>
          </c:val>
          <c:smooth val="0"/>
          <c:extLst>
            <c:ext xmlns:c16="http://schemas.microsoft.com/office/drawing/2014/chart" uri="{C3380CC4-5D6E-409C-BE32-E72D297353CC}">
              <c16:uniqueId val="{00000001-B9E3-4CFE-98FF-7FA0F61D41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79.319999999999993</c:v>
                </c:pt>
                <c:pt idx="4">
                  <c:v>79.97</c:v>
                </c:pt>
              </c:numCache>
            </c:numRef>
          </c:val>
          <c:extLst>
            <c:ext xmlns:c16="http://schemas.microsoft.com/office/drawing/2014/chart" uri="{C3380CC4-5D6E-409C-BE32-E72D297353CC}">
              <c16:uniqueId val="{00000000-1D1B-40CD-8D7D-9CD470D303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90.04</c:v>
                </c:pt>
                <c:pt idx="4">
                  <c:v>90.11</c:v>
                </c:pt>
              </c:numCache>
            </c:numRef>
          </c:val>
          <c:smooth val="0"/>
          <c:extLst>
            <c:ext xmlns:c16="http://schemas.microsoft.com/office/drawing/2014/chart" uri="{C3380CC4-5D6E-409C-BE32-E72D297353CC}">
              <c16:uniqueId val="{00000001-1D1B-40CD-8D7D-9CD470D303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106.72</c:v>
                </c:pt>
                <c:pt idx="4">
                  <c:v>102.05</c:v>
                </c:pt>
              </c:numCache>
            </c:numRef>
          </c:val>
          <c:extLst>
            <c:ext xmlns:c16="http://schemas.microsoft.com/office/drawing/2014/chart" uri="{C3380CC4-5D6E-409C-BE32-E72D297353CC}">
              <c16:uniqueId val="{00000000-A994-4C57-840E-2A98AEA168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101.27</c:v>
                </c:pt>
                <c:pt idx="4">
                  <c:v>101.91</c:v>
                </c:pt>
              </c:numCache>
            </c:numRef>
          </c:val>
          <c:smooth val="0"/>
          <c:extLst>
            <c:ext xmlns:c16="http://schemas.microsoft.com/office/drawing/2014/chart" uri="{C3380CC4-5D6E-409C-BE32-E72D297353CC}">
              <c16:uniqueId val="{00000001-A994-4C57-840E-2A98AEA168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3.78</c:v>
                </c:pt>
                <c:pt idx="4">
                  <c:v>7.41</c:v>
                </c:pt>
              </c:numCache>
            </c:numRef>
          </c:val>
          <c:extLst>
            <c:ext xmlns:c16="http://schemas.microsoft.com/office/drawing/2014/chart" uri="{C3380CC4-5D6E-409C-BE32-E72D297353CC}">
              <c16:uniqueId val="{00000000-2707-4F24-802D-D3C78EB715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24.32</c:v>
                </c:pt>
                <c:pt idx="4">
                  <c:v>28.19</c:v>
                </c:pt>
              </c:numCache>
            </c:numRef>
          </c:val>
          <c:smooth val="0"/>
          <c:extLst>
            <c:ext xmlns:c16="http://schemas.microsoft.com/office/drawing/2014/chart" uri="{C3380CC4-5D6E-409C-BE32-E72D297353CC}">
              <c16:uniqueId val="{00000001-2707-4F24-802D-D3C78EB715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B26-4432-900C-7087230224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B26-4432-900C-7087230224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067-4F36-B564-5F49ECC4DE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137.09</c:v>
                </c:pt>
                <c:pt idx="4">
                  <c:v>127.98</c:v>
                </c:pt>
              </c:numCache>
            </c:numRef>
          </c:val>
          <c:smooth val="0"/>
          <c:extLst>
            <c:ext xmlns:c16="http://schemas.microsoft.com/office/drawing/2014/chart" uri="{C3380CC4-5D6E-409C-BE32-E72D297353CC}">
              <c16:uniqueId val="{00000001-6067-4F36-B564-5F49ECC4DE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45.45</c:v>
                </c:pt>
                <c:pt idx="4">
                  <c:v>42.03</c:v>
                </c:pt>
              </c:numCache>
            </c:numRef>
          </c:val>
          <c:extLst>
            <c:ext xmlns:c16="http://schemas.microsoft.com/office/drawing/2014/chart" uri="{C3380CC4-5D6E-409C-BE32-E72D297353CC}">
              <c16:uniqueId val="{00000000-0934-4C11-BEB5-4AB061A1E5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43.5</c:v>
                </c:pt>
                <c:pt idx="4">
                  <c:v>44.14</c:v>
                </c:pt>
              </c:numCache>
            </c:numRef>
          </c:val>
          <c:smooth val="0"/>
          <c:extLst>
            <c:ext xmlns:c16="http://schemas.microsoft.com/office/drawing/2014/chart" uri="{C3380CC4-5D6E-409C-BE32-E72D297353CC}">
              <c16:uniqueId val="{00000001-0934-4C11-BEB5-4AB061A1E5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F58-4924-AD3F-37EAF629A1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654.91999999999996</c:v>
                </c:pt>
                <c:pt idx="4">
                  <c:v>654.71</c:v>
                </c:pt>
              </c:numCache>
            </c:numRef>
          </c:val>
          <c:smooth val="0"/>
          <c:extLst>
            <c:ext xmlns:c16="http://schemas.microsoft.com/office/drawing/2014/chart" uri="{C3380CC4-5D6E-409C-BE32-E72D297353CC}">
              <c16:uniqueId val="{00000001-0F58-4924-AD3F-37EAF629A1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64.489999999999995</c:v>
                </c:pt>
                <c:pt idx="4">
                  <c:v>60.25</c:v>
                </c:pt>
              </c:numCache>
            </c:numRef>
          </c:val>
          <c:extLst>
            <c:ext xmlns:c16="http://schemas.microsoft.com/office/drawing/2014/chart" uri="{C3380CC4-5D6E-409C-BE32-E72D297353CC}">
              <c16:uniqueId val="{00000000-C54C-48C0-AD6A-CB828ABB49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65.39</c:v>
                </c:pt>
                <c:pt idx="4">
                  <c:v>65.37</c:v>
                </c:pt>
              </c:numCache>
            </c:numRef>
          </c:val>
          <c:smooth val="0"/>
          <c:extLst>
            <c:ext xmlns:c16="http://schemas.microsoft.com/office/drawing/2014/chart" uri="{C3380CC4-5D6E-409C-BE32-E72D297353CC}">
              <c16:uniqueId val="{00000001-C54C-48C0-AD6A-CB828ABB49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246.49</c:v>
                </c:pt>
                <c:pt idx="4">
                  <c:v>263.38</c:v>
                </c:pt>
              </c:numCache>
            </c:numRef>
          </c:val>
          <c:extLst>
            <c:ext xmlns:c16="http://schemas.microsoft.com/office/drawing/2014/chart" uri="{C3380CC4-5D6E-409C-BE32-E72D297353CC}">
              <c16:uniqueId val="{00000000-016E-4D6C-82F6-418EB4727A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230.88</c:v>
                </c:pt>
                <c:pt idx="4">
                  <c:v>228.99</c:v>
                </c:pt>
              </c:numCache>
            </c:numRef>
          </c:val>
          <c:smooth val="0"/>
          <c:extLst>
            <c:ext xmlns:c16="http://schemas.microsoft.com/office/drawing/2014/chart" uri="{C3380CC4-5D6E-409C-BE32-E72D297353CC}">
              <c16:uniqueId val="{00000001-016E-4D6C-82F6-418EB4727A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5" sqref="BL45:BZ4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横手市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88801</v>
      </c>
      <c r="AM8" s="51"/>
      <c r="AN8" s="51"/>
      <c r="AO8" s="51"/>
      <c r="AP8" s="51"/>
      <c r="AQ8" s="51"/>
      <c r="AR8" s="51"/>
      <c r="AS8" s="51"/>
      <c r="AT8" s="46">
        <f>データ!T6</f>
        <v>692.8</v>
      </c>
      <c r="AU8" s="46"/>
      <c r="AV8" s="46"/>
      <c r="AW8" s="46"/>
      <c r="AX8" s="46"/>
      <c r="AY8" s="46"/>
      <c r="AZ8" s="46"/>
      <c r="BA8" s="46"/>
      <c r="BB8" s="46">
        <f>データ!U6</f>
        <v>128.18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57.22</v>
      </c>
      <c r="J10" s="46"/>
      <c r="K10" s="46"/>
      <c r="L10" s="46"/>
      <c r="M10" s="46"/>
      <c r="N10" s="46"/>
      <c r="O10" s="46"/>
      <c r="P10" s="46">
        <f>データ!P6</f>
        <v>8.1999999999999993</v>
      </c>
      <c r="Q10" s="46"/>
      <c r="R10" s="46"/>
      <c r="S10" s="46"/>
      <c r="T10" s="46"/>
      <c r="U10" s="46"/>
      <c r="V10" s="46"/>
      <c r="W10" s="46">
        <f>データ!Q6</f>
        <v>82.11</v>
      </c>
      <c r="X10" s="46"/>
      <c r="Y10" s="46"/>
      <c r="Z10" s="46"/>
      <c r="AA10" s="46"/>
      <c r="AB10" s="46"/>
      <c r="AC10" s="46"/>
      <c r="AD10" s="51">
        <f>データ!R6</f>
        <v>3179</v>
      </c>
      <c r="AE10" s="51"/>
      <c r="AF10" s="51"/>
      <c r="AG10" s="51"/>
      <c r="AH10" s="51"/>
      <c r="AI10" s="51"/>
      <c r="AJ10" s="51"/>
      <c r="AK10" s="2"/>
      <c r="AL10" s="51">
        <f>データ!V6</f>
        <v>7230</v>
      </c>
      <c r="AM10" s="51"/>
      <c r="AN10" s="51"/>
      <c r="AO10" s="51"/>
      <c r="AP10" s="51"/>
      <c r="AQ10" s="51"/>
      <c r="AR10" s="51"/>
      <c r="AS10" s="51"/>
      <c r="AT10" s="46">
        <f>データ!W6</f>
        <v>3.76</v>
      </c>
      <c r="AU10" s="46"/>
      <c r="AV10" s="46"/>
      <c r="AW10" s="46"/>
      <c r="AX10" s="46"/>
      <c r="AY10" s="46"/>
      <c r="AZ10" s="46"/>
      <c r="BA10" s="46"/>
      <c r="BB10" s="46">
        <f>データ!X6</f>
        <v>1922.87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QlmEh3CLWYIzCSOsauaHhQJB1xiyI+C76RE0+I6vxxGSUuG83ivzsxGjSaUZ0EMavEvUMaDzHUpw/y83VZd0/Q==" saltValue="2cAjBM3Dv8XjB5GQeNh2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52035</v>
      </c>
      <c r="D6" s="33">
        <f t="shared" si="3"/>
        <v>46</v>
      </c>
      <c r="E6" s="33">
        <f t="shared" si="3"/>
        <v>17</v>
      </c>
      <c r="F6" s="33">
        <f t="shared" si="3"/>
        <v>5</v>
      </c>
      <c r="G6" s="33">
        <f t="shared" si="3"/>
        <v>0</v>
      </c>
      <c r="H6" s="33" t="str">
        <f t="shared" si="3"/>
        <v>秋田県　横手市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57.22</v>
      </c>
      <c r="P6" s="34">
        <f t="shared" si="3"/>
        <v>8.1999999999999993</v>
      </c>
      <c r="Q6" s="34">
        <f t="shared" si="3"/>
        <v>82.11</v>
      </c>
      <c r="R6" s="34">
        <f t="shared" si="3"/>
        <v>3179</v>
      </c>
      <c r="S6" s="34">
        <f t="shared" si="3"/>
        <v>88801</v>
      </c>
      <c r="T6" s="34">
        <f t="shared" si="3"/>
        <v>692.8</v>
      </c>
      <c r="U6" s="34">
        <f t="shared" si="3"/>
        <v>128.18</v>
      </c>
      <c r="V6" s="34">
        <f t="shared" si="3"/>
        <v>7230</v>
      </c>
      <c r="W6" s="34">
        <f t="shared" si="3"/>
        <v>3.76</v>
      </c>
      <c r="X6" s="34">
        <f t="shared" si="3"/>
        <v>1922.87</v>
      </c>
      <c r="Y6" s="35" t="str">
        <f>IF(Y7="",NA(),Y7)</f>
        <v>-</v>
      </c>
      <c r="Z6" s="35" t="str">
        <f t="shared" ref="Z6:AH6" si="4">IF(Z7="",NA(),Z7)</f>
        <v>-</v>
      </c>
      <c r="AA6" s="35" t="str">
        <f t="shared" si="4"/>
        <v>-</v>
      </c>
      <c r="AB6" s="35">
        <f t="shared" si="4"/>
        <v>106.72</v>
      </c>
      <c r="AC6" s="35">
        <f t="shared" si="4"/>
        <v>102.05</v>
      </c>
      <c r="AD6" s="35" t="str">
        <f t="shared" si="4"/>
        <v>-</v>
      </c>
      <c r="AE6" s="35" t="str">
        <f t="shared" si="4"/>
        <v>-</v>
      </c>
      <c r="AF6" s="35" t="str">
        <f t="shared" si="4"/>
        <v>-</v>
      </c>
      <c r="AG6" s="35">
        <f t="shared" si="4"/>
        <v>101.27</v>
      </c>
      <c r="AH6" s="35">
        <f t="shared" si="4"/>
        <v>101.91</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137.09</v>
      </c>
      <c r="AS6" s="35">
        <f t="shared" si="5"/>
        <v>127.98</v>
      </c>
      <c r="AT6" s="34" t="str">
        <f>IF(AT7="","",IF(AT7="-","【-】","【"&amp;SUBSTITUTE(TEXT(AT7,"#,##0.00"),"-","△")&amp;"】"))</f>
        <v>【165.48】</v>
      </c>
      <c r="AU6" s="35" t="str">
        <f>IF(AU7="",NA(),AU7)</f>
        <v>-</v>
      </c>
      <c r="AV6" s="35" t="str">
        <f t="shared" ref="AV6:BD6" si="6">IF(AV7="",NA(),AV7)</f>
        <v>-</v>
      </c>
      <c r="AW6" s="35" t="str">
        <f t="shared" si="6"/>
        <v>-</v>
      </c>
      <c r="AX6" s="35">
        <f t="shared" si="6"/>
        <v>45.45</v>
      </c>
      <c r="AY6" s="35">
        <f t="shared" si="6"/>
        <v>42.03</v>
      </c>
      <c r="AZ6" s="35" t="str">
        <f t="shared" si="6"/>
        <v>-</v>
      </c>
      <c r="BA6" s="35" t="str">
        <f t="shared" si="6"/>
        <v>-</v>
      </c>
      <c r="BB6" s="35" t="str">
        <f t="shared" si="6"/>
        <v>-</v>
      </c>
      <c r="BC6" s="35">
        <f t="shared" si="6"/>
        <v>43.5</v>
      </c>
      <c r="BD6" s="35">
        <f t="shared" si="6"/>
        <v>44.14</v>
      </c>
      <c r="BE6" s="34" t="str">
        <f>IF(BE7="","",IF(BE7="-","【-】","【"&amp;SUBSTITUTE(TEXT(BE7,"#,##0.00"),"-","△")&amp;"】"))</f>
        <v>【33.84】</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654.91999999999996</v>
      </c>
      <c r="BO6" s="35">
        <f t="shared" si="7"/>
        <v>654.71</v>
      </c>
      <c r="BP6" s="34" t="str">
        <f>IF(BP7="","",IF(BP7="-","【-】","【"&amp;SUBSTITUTE(TEXT(BP7,"#,##0.00"),"-","△")&amp;"】"))</f>
        <v>【765.47】</v>
      </c>
      <c r="BQ6" s="35" t="str">
        <f>IF(BQ7="",NA(),BQ7)</f>
        <v>-</v>
      </c>
      <c r="BR6" s="35" t="str">
        <f t="shared" ref="BR6:BZ6" si="8">IF(BR7="",NA(),BR7)</f>
        <v>-</v>
      </c>
      <c r="BS6" s="35" t="str">
        <f t="shared" si="8"/>
        <v>-</v>
      </c>
      <c r="BT6" s="35">
        <f t="shared" si="8"/>
        <v>64.489999999999995</v>
      </c>
      <c r="BU6" s="35">
        <f t="shared" si="8"/>
        <v>60.25</v>
      </c>
      <c r="BV6" s="35" t="str">
        <f t="shared" si="8"/>
        <v>-</v>
      </c>
      <c r="BW6" s="35" t="str">
        <f t="shared" si="8"/>
        <v>-</v>
      </c>
      <c r="BX6" s="35" t="str">
        <f t="shared" si="8"/>
        <v>-</v>
      </c>
      <c r="BY6" s="35">
        <f t="shared" si="8"/>
        <v>65.39</v>
      </c>
      <c r="BZ6" s="35">
        <f t="shared" si="8"/>
        <v>65.37</v>
      </c>
      <c r="CA6" s="34" t="str">
        <f>IF(CA7="","",IF(CA7="-","【-】","【"&amp;SUBSTITUTE(TEXT(CA7,"#,##0.00"),"-","△")&amp;"】"))</f>
        <v>【59.59】</v>
      </c>
      <c r="CB6" s="35" t="str">
        <f>IF(CB7="",NA(),CB7)</f>
        <v>-</v>
      </c>
      <c r="CC6" s="35" t="str">
        <f t="shared" ref="CC6:CK6" si="9">IF(CC7="",NA(),CC7)</f>
        <v>-</v>
      </c>
      <c r="CD6" s="35" t="str">
        <f t="shared" si="9"/>
        <v>-</v>
      </c>
      <c r="CE6" s="35">
        <f t="shared" si="9"/>
        <v>246.49</v>
      </c>
      <c r="CF6" s="35">
        <f t="shared" si="9"/>
        <v>263.38</v>
      </c>
      <c r="CG6" s="35" t="str">
        <f t="shared" si="9"/>
        <v>-</v>
      </c>
      <c r="CH6" s="35" t="str">
        <f t="shared" si="9"/>
        <v>-</v>
      </c>
      <c r="CI6" s="35" t="str">
        <f t="shared" si="9"/>
        <v>-</v>
      </c>
      <c r="CJ6" s="35">
        <f t="shared" si="9"/>
        <v>230.88</v>
      </c>
      <c r="CK6" s="35">
        <f t="shared" si="9"/>
        <v>228.99</v>
      </c>
      <c r="CL6" s="34" t="str">
        <f>IF(CL7="","",IF(CL7="-","【-】","【"&amp;SUBSTITUTE(TEXT(CL7,"#,##0.00"),"-","△")&amp;"】"))</f>
        <v>【257.86】</v>
      </c>
      <c r="CM6" s="35" t="str">
        <f>IF(CM7="",NA(),CM7)</f>
        <v>-</v>
      </c>
      <c r="CN6" s="35" t="str">
        <f t="shared" ref="CN6:CV6" si="10">IF(CN7="",NA(),CN7)</f>
        <v>-</v>
      </c>
      <c r="CO6" s="35" t="str">
        <f t="shared" si="10"/>
        <v>-</v>
      </c>
      <c r="CP6" s="35">
        <f t="shared" si="10"/>
        <v>51.37</v>
      </c>
      <c r="CQ6" s="35">
        <f t="shared" si="10"/>
        <v>48.44</v>
      </c>
      <c r="CR6" s="35" t="str">
        <f t="shared" si="10"/>
        <v>-</v>
      </c>
      <c r="CS6" s="35" t="str">
        <f t="shared" si="10"/>
        <v>-</v>
      </c>
      <c r="CT6" s="35" t="str">
        <f t="shared" si="10"/>
        <v>-</v>
      </c>
      <c r="CU6" s="35">
        <f t="shared" si="10"/>
        <v>56.72</v>
      </c>
      <c r="CV6" s="35">
        <f t="shared" si="10"/>
        <v>54.06</v>
      </c>
      <c r="CW6" s="34" t="str">
        <f>IF(CW7="","",IF(CW7="-","【-】","【"&amp;SUBSTITUTE(TEXT(CW7,"#,##0.00"),"-","△")&amp;"】"))</f>
        <v>【51.30】</v>
      </c>
      <c r="CX6" s="35" t="str">
        <f>IF(CX7="",NA(),CX7)</f>
        <v>-</v>
      </c>
      <c r="CY6" s="35" t="str">
        <f t="shared" ref="CY6:DG6" si="11">IF(CY7="",NA(),CY7)</f>
        <v>-</v>
      </c>
      <c r="CZ6" s="35" t="str">
        <f t="shared" si="11"/>
        <v>-</v>
      </c>
      <c r="DA6" s="35">
        <f t="shared" si="11"/>
        <v>79.319999999999993</v>
      </c>
      <c r="DB6" s="35">
        <f t="shared" si="11"/>
        <v>79.97</v>
      </c>
      <c r="DC6" s="35" t="str">
        <f t="shared" si="11"/>
        <v>-</v>
      </c>
      <c r="DD6" s="35" t="str">
        <f t="shared" si="11"/>
        <v>-</v>
      </c>
      <c r="DE6" s="35" t="str">
        <f t="shared" si="11"/>
        <v>-</v>
      </c>
      <c r="DF6" s="35">
        <f t="shared" si="11"/>
        <v>90.04</v>
      </c>
      <c r="DG6" s="35">
        <f t="shared" si="11"/>
        <v>90.11</v>
      </c>
      <c r="DH6" s="34" t="str">
        <f>IF(DH7="","",IF(DH7="-","【-】","【"&amp;SUBSTITUTE(TEXT(DH7,"#,##0.00"),"-","△")&amp;"】"))</f>
        <v>【86.22】</v>
      </c>
      <c r="DI6" s="35" t="str">
        <f>IF(DI7="",NA(),DI7)</f>
        <v>-</v>
      </c>
      <c r="DJ6" s="35" t="str">
        <f t="shared" ref="DJ6:DR6" si="12">IF(DJ7="",NA(),DJ7)</f>
        <v>-</v>
      </c>
      <c r="DK6" s="35" t="str">
        <f t="shared" si="12"/>
        <v>-</v>
      </c>
      <c r="DL6" s="35">
        <f t="shared" si="12"/>
        <v>3.78</v>
      </c>
      <c r="DM6" s="35">
        <f t="shared" si="12"/>
        <v>7.41</v>
      </c>
      <c r="DN6" s="35" t="str">
        <f t="shared" si="12"/>
        <v>-</v>
      </c>
      <c r="DO6" s="35" t="str">
        <f t="shared" si="12"/>
        <v>-</v>
      </c>
      <c r="DP6" s="35" t="str">
        <f t="shared" si="12"/>
        <v>-</v>
      </c>
      <c r="DQ6" s="35">
        <f t="shared" si="12"/>
        <v>24.32</v>
      </c>
      <c r="DR6" s="35">
        <f t="shared" si="12"/>
        <v>28.19</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0.04</v>
      </c>
      <c r="EN6" s="35">
        <f t="shared" si="14"/>
        <v>0.02</v>
      </c>
      <c r="EO6" s="34" t="str">
        <f>IF(EO7="","",IF(EO7="-","【-】","【"&amp;SUBSTITUTE(TEXT(EO7,"#,##0.00"),"-","△")&amp;"】"))</f>
        <v>【0.02】</v>
      </c>
    </row>
    <row r="7" spans="1:148" s="36" customFormat="1" x14ac:dyDescent="0.15">
      <c r="A7" s="28"/>
      <c r="B7" s="37">
        <v>2019</v>
      </c>
      <c r="C7" s="37">
        <v>52035</v>
      </c>
      <c r="D7" s="37">
        <v>46</v>
      </c>
      <c r="E7" s="37">
        <v>17</v>
      </c>
      <c r="F7" s="37">
        <v>5</v>
      </c>
      <c r="G7" s="37">
        <v>0</v>
      </c>
      <c r="H7" s="37" t="s">
        <v>96</v>
      </c>
      <c r="I7" s="37" t="s">
        <v>97</v>
      </c>
      <c r="J7" s="37" t="s">
        <v>98</v>
      </c>
      <c r="K7" s="37" t="s">
        <v>99</v>
      </c>
      <c r="L7" s="37" t="s">
        <v>100</v>
      </c>
      <c r="M7" s="37" t="s">
        <v>101</v>
      </c>
      <c r="N7" s="38" t="s">
        <v>102</v>
      </c>
      <c r="O7" s="38">
        <v>57.22</v>
      </c>
      <c r="P7" s="38">
        <v>8.1999999999999993</v>
      </c>
      <c r="Q7" s="38">
        <v>82.11</v>
      </c>
      <c r="R7" s="38">
        <v>3179</v>
      </c>
      <c r="S7" s="38">
        <v>88801</v>
      </c>
      <c r="T7" s="38">
        <v>692.8</v>
      </c>
      <c r="U7" s="38">
        <v>128.18</v>
      </c>
      <c r="V7" s="38">
        <v>7230</v>
      </c>
      <c r="W7" s="38">
        <v>3.76</v>
      </c>
      <c r="X7" s="38">
        <v>1922.87</v>
      </c>
      <c r="Y7" s="38" t="s">
        <v>102</v>
      </c>
      <c r="Z7" s="38" t="s">
        <v>102</v>
      </c>
      <c r="AA7" s="38" t="s">
        <v>102</v>
      </c>
      <c r="AB7" s="38">
        <v>106.72</v>
      </c>
      <c r="AC7" s="38">
        <v>102.05</v>
      </c>
      <c r="AD7" s="38" t="s">
        <v>102</v>
      </c>
      <c r="AE7" s="38" t="s">
        <v>102</v>
      </c>
      <c r="AF7" s="38" t="s">
        <v>102</v>
      </c>
      <c r="AG7" s="38">
        <v>101.27</v>
      </c>
      <c r="AH7" s="38">
        <v>101.91</v>
      </c>
      <c r="AI7" s="38">
        <v>102.97</v>
      </c>
      <c r="AJ7" s="38" t="s">
        <v>102</v>
      </c>
      <c r="AK7" s="38" t="s">
        <v>102</v>
      </c>
      <c r="AL7" s="38" t="s">
        <v>102</v>
      </c>
      <c r="AM7" s="38">
        <v>0</v>
      </c>
      <c r="AN7" s="38">
        <v>0</v>
      </c>
      <c r="AO7" s="38" t="s">
        <v>102</v>
      </c>
      <c r="AP7" s="38" t="s">
        <v>102</v>
      </c>
      <c r="AQ7" s="38" t="s">
        <v>102</v>
      </c>
      <c r="AR7" s="38">
        <v>137.09</v>
      </c>
      <c r="AS7" s="38">
        <v>127.98</v>
      </c>
      <c r="AT7" s="38">
        <v>165.48</v>
      </c>
      <c r="AU7" s="38" t="s">
        <v>102</v>
      </c>
      <c r="AV7" s="38" t="s">
        <v>102</v>
      </c>
      <c r="AW7" s="38" t="s">
        <v>102</v>
      </c>
      <c r="AX7" s="38">
        <v>45.45</v>
      </c>
      <c r="AY7" s="38">
        <v>42.03</v>
      </c>
      <c r="AZ7" s="38" t="s">
        <v>102</v>
      </c>
      <c r="BA7" s="38" t="s">
        <v>102</v>
      </c>
      <c r="BB7" s="38" t="s">
        <v>102</v>
      </c>
      <c r="BC7" s="38">
        <v>43.5</v>
      </c>
      <c r="BD7" s="38">
        <v>44.14</v>
      </c>
      <c r="BE7" s="38">
        <v>33.840000000000003</v>
      </c>
      <c r="BF7" s="38" t="s">
        <v>102</v>
      </c>
      <c r="BG7" s="38" t="s">
        <v>102</v>
      </c>
      <c r="BH7" s="38" t="s">
        <v>102</v>
      </c>
      <c r="BI7" s="38">
        <v>0</v>
      </c>
      <c r="BJ7" s="38">
        <v>0</v>
      </c>
      <c r="BK7" s="38" t="s">
        <v>102</v>
      </c>
      <c r="BL7" s="38" t="s">
        <v>102</v>
      </c>
      <c r="BM7" s="38" t="s">
        <v>102</v>
      </c>
      <c r="BN7" s="38">
        <v>654.91999999999996</v>
      </c>
      <c r="BO7" s="38">
        <v>654.71</v>
      </c>
      <c r="BP7" s="38">
        <v>765.47</v>
      </c>
      <c r="BQ7" s="38" t="s">
        <v>102</v>
      </c>
      <c r="BR7" s="38" t="s">
        <v>102</v>
      </c>
      <c r="BS7" s="38" t="s">
        <v>102</v>
      </c>
      <c r="BT7" s="38">
        <v>64.489999999999995</v>
      </c>
      <c r="BU7" s="38">
        <v>60.25</v>
      </c>
      <c r="BV7" s="38" t="s">
        <v>102</v>
      </c>
      <c r="BW7" s="38" t="s">
        <v>102</v>
      </c>
      <c r="BX7" s="38" t="s">
        <v>102</v>
      </c>
      <c r="BY7" s="38">
        <v>65.39</v>
      </c>
      <c r="BZ7" s="38">
        <v>65.37</v>
      </c>
      <c r="CA7" s="38">
        <v>59.59</v>
      </c>
      <c r="CB7" s="38" t="s">
        <v>102</v>
      </c>
      <c r="CC7" s="38" t="s">
        <v>102</v>
      </c>
      <c r="CD7" s="38" t="s">
        <v>102</v>
      </c>
      <c r="CE7" s="38">
        <v>246.49</v>
      </c>
      <c r="CF7" s="38">
        <v>263.38</v>
      </c>
      <c r="CG7" s="38" t="s">
        <v>102</v>
      </c>
      <c r="CH7" s="38" t="s">
        <v>102</v>
      </c>
      <c r="CI7" s="38" t="s">
        <v>102</v>
      </c>
      <c r="CJ7" s="38">
        <v>230.88</v>
      </c>
      <c r="CK7" s="38">
        <v>228.99</v>
      </c>
      <c r="CL7" s="38">
        <v>257.86</v>
      </c>
      <c r="CM7" s="38" t="s">
        <v>102</v>
      </c>
      <c r="CN7" s="38" t="s">
        <v>102</v>
      </c>
      <c r="CO7" s="38" t="s">
        <v>102</v>
      </c>
      <c r="CP7" s="38">
        <v>51.37</v>
      </c>
      <c r="CQ7" s="38">
        <v>48.44</v>
      </c>
      <c r="CR7" s="38" t="s">
        <v>102</v>
      </c>
      <c r="CS7" s="38" t="s">
        <v>102</v>
      </c>
      <c r="CT7" s="38" t="s">
        <v>102</v>
      </c>
      <c r="CU7" s="38">
        <v>56.72</v>
      </c>
      <c r="CV7" s="38">
        <v>54.06</v>
      </c>
      <c r="CW7" s="38">
        <v>51.3</v>
      </c>
      <c r="CX7" s="38" t="s">
        <v>102</v>
      </c>
      <c r="CY7" s="38" t="s">
        <v>102</v>
      </c>
      <c r="CZ7" s="38" t="s">
        <v>102</v>
      </c>
      <c r="DA7" s="38">
        <v>79.319999999999993</v>
      </c>
      <c r="DB7" s="38">
        <v>79.97</v>
      </c>
      <c r="DC7" s="38" t="s">
        <v>102</v>
      </c>
      <c r="DD7" s="38" t="s">
        <v>102</v>
      </c>
      <c r="DE7" s="38" t="s">
        <v>102</v>
      </c>
      <c r="DF7" s="38">
        <v>90.04</v>
      </c>
      <c r="DG7" s="38">
        <v>90.11</v>
      </c>
      <c r="DH7" s="38">
        <v>86.22</v>
      </c>
      <c r="DI7" s="38" t="s">
        <v>102</v>
      </c>
      <c r="DJ7" s="38" t="s">
        <v>102</v>
      </c>
      <c r="DK7" s="38" t="s">
        <v>102</v>
      </c>
      <c r="DL7" s="38">
        <v>3.78</v>
      </c>
      <c r="DM7" s="38">
        <v>7.41</v>
      </c>
      <c r="DN7" s="38" t="s">
        <v>102</v>
      </c>
      <c r="DO7" s="38" t="s">
        <v>102</v>
      </c>
      <c r="DP7" s="38" t="s">
        <v>102</v>
      </c>
      <c r="DQ7" s="38">
        <v>24.32</v>
      </c>
      <c r="DR7" s="38">
        <v>28.19</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2020-12-04T02:35:37Z</dcterms:created>
  <dcterms:modified xsi:type="dcterms:W3CDTF">2021-02-25T01:04:17Z</dcterms:modified>
  <cp:category/>
</cp:coreProperties>
</file>