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121\Desktop\"/>
    </mc:Choice>
  </mc:AlternateContent>
  <workbookProtection workbookAlgorithmName="SHA-512" workbookHashValue="EXijg0ZaiT84Fnjka551bEvx0M/wKHY2ZkKtHRHmdnjWElWR1m8XQTn8HQ6naHyTOHH706TkMeNFcPLx8qjVww==" workbookSaltValue="yhHBwfyuhGpWbT0R6W/psw==" workbookSpinCount="100000" lockStructure="1"/>
  <bookViews>
    <workbookView xWindow="0" yWindow="0" windowWidth="28800" windowHeight="123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<sst xmlns="http://schemas.openxmlformats.org/spreadsheetml/2006/main" count="228" uniqueCount="113">
  <si>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</si>
  <si>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</si>
  <si>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</si>
  <si>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</si>
  <si>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</si>
  <si>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</si>
  <si>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</si>
  <si>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</si>
  <si>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</si>
  <si>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</si>
  <si>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</si>
  <si>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</si>
  <si>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</si>
  <si>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</si>
  <si>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</si>
  <si>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</si>
  <si>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</si>
  <si>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</si>
  <si>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</si>
  <si>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</si>
  <si>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</si>
  <si>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</si>
  <si>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</si>
  <si>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</si>
  <si>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</si>
  <si>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</si>
  <si>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</si>
  <si>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</si>
  <si>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</si>
  <si>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</si>
  <si>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</si>
  <si>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</si>
  <si>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</si>
  <si>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</si>
  <si>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</si>
  <si>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</si>
  <si>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</si>
  <si>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</si>
  <si>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</si>
  <si>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</si>
  <si>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</si>
  <si>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</si>
  <si>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</si>
  <si>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</si>
  <si>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</si>
  <si>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</si>
  <si>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</si>
  <si>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</si>
  <si>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</si>
  <si>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</si>
  <si>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</si>
  <si>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</si>
  <si>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</si>
  <si>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</si>
  <si>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</si>
  <si>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</si>
  <si>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</si>
  <si>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</si>
  <si>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</si>
  <si>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</si>
  <si>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</si>
  <si>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</si>
  <si>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</si>
  <si>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</si>
  <si>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</si>
  <si>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</si>
  <si>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</si>
  <si>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</si>
  <si>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</si>
  <si>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</si>
  <si>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</si>
  <si>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</si>
  <si>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</si>
  <si>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</si>
  <si>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</si>
  <si>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</si>
  <si>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</si>
  <si>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</si>
  <si>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</si>
  <si>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</si>
  <si>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</si>
  <si>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</si>
  <si>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</si>
  <si>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</si>
  <si>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</si>
  <si>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</si>
  <si>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</si>
  <si>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</si>
  <si>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</si>
  <si>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</si>
  <si>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</si>
  <si>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</si>
  <si>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</si>
  <si>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</si>
  <si>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</si>
  <si>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</si>
  <si>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</si>
  <si>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</si>
  <si>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</si>
  <si>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</si>
  <si>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</si>
  <si>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</si>
  <si>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</si>
  <si>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</si>
  <si>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</si>
  <si>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</si>
  <si>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</si>
  <si>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</si>
  <si>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</si>
  <si>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</si>
  <si>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昨年度よりも悪化し、98.28％となり全国平均値との差も昨年度比較4.7ポイント広がっている。令和元年度は、既存施設の解体や配水池の補修工事など昨年度と比較して経費が嵩んだことが影響している。また、令和元年度は暖冬となったこともあり給水収益は減少に転じている。いずれにせよ収益の減少傾向は続いており経営状況は予断を許さないため引き続き健全な経営に努める。
②累積欠損金比率について、36,684千円の純損失となったものの、利益積立金を取り崩し欠損金を解消している。
③流動比率は178.51%となっており若干低下しているものの、短期的な支払能力（資金繰り）に支障はない。
④企業債残高対給水収益比率は746.90％であり、昨年度より低下しているものの、類似団体と比較して依然高い水準にある。内部留保資金を一定の水準で維持し、企業債残高の適正管理をしながら計画的な投資を実施する必要がある。
⑤料金回収率は91.23％と悪化している。これは、供給単価が昨年度とほぼ同額の212.87円だったが、給水原価が219.87円から233.33円と増加したことによる。この率が100%を割り込み、また全国平均を下回っている現状を考慮すると、将来的な料金改定は避けられない状況にある。
⑥給水原価は233.33円であり、昨年度と比較して13.46円増加した。令和元年度については解体工事や補修工事が嵩んだことが要因であるがそれを除いても依然として類似団体と比較して高い状況にある。経費削減に努めることは当然であるが、施設の統廃合等によりコストダウンを図り、給水原価の圧縮を行っていかなければならない。
⑦⑧施設利用率は類似団体と比較して良い数字で適正な施設規模と言えるが、有収率は74.93％であり給水量が直接収益につながっていない状態である。漏水調査に基いた計画的な管路更新の実施による有収率向上が喫緊の課題である。</t>
    <rPh sb="14" eb="16">
      <t>アッカ</t>
    </rPh>
    <rPh sb="48" eb="49">
      <t>ヒロ</t>
    </rPh>
    <rPh sb="55" eb="57">
      <t>レイワ</t>
    </rPh>
    <rPh sb="57" eb="59">
      <t>ガンネン</t>
    </rPh>
    <rPh sb="59" eb="60">
      <t>ド</t>
    </rPh>
    <rPh sb="62" eb="64">
      <t>キゾン</t>
    </rPh>
    <rPh sb="64" eb="66">
      <t>シセツ</t>
    </rPh>
    <rPh sb="67" eb="69">
      <t>カイタイ</t>
    </rPh>
    <rPh sb="70" eb="73">
      <t>ハイスイチ</t>
    </rPh>
    <rPh sb="74" eb="76">
      <t>ホシュウ</t>
    </rPh>
    <rPh sb="76" eb="78">
      <t>コウジ</t>
    </rPh>
    <rPh sb="80" eb="83">
      <t>サクネンド</t>
    </rPh>
    <rPh sb="84" eb="86">
      <t>ヒカク</t>
    </rPh>
    <rPh sb="88" eb="90">
      <t>ケイヒ</t>
    </rPh>
    <rPh sb="91" eb="92">
      <t>カサ</t>
    </rPh>
    <rPh sb="97" eb="99">
      <t>エイキョウ</t>
    </rPh>
    <rPh sb="107" eb="109">
      <t>レイワ</t>
    </rPh>
    <rPh sb="109" eb="111">
      <t>ガンネン</t>
    </rPh>
    <rPh sb="111" eb="112">
      <t>ド</t>
    </rPh>
    <rPh sb="113" eb="115">
      <t>ダントウ</t>
    </rPh>
    <rPh sb="124" eb="126">
      <t>キュウスイ</t>
    </rPh>
    <rPh sb="126" eb="128">
      <t>シュウエキ</t>
    </rPh>
    <rPh sb="132" eb="133">
      <t>テン</t>
    </rPh>
    <rPh sb="144" eb="146">
      <t>シュウエキ</t>
    </rPh>
    <rPh sb="147" eb="149">
      <t>ゲンショウ</t>
    </rPh>
    <rPh sb="209" eb="211">
      <t>ソンシツ</t>
    </rPh>
    <rPh sb="219" eb="221">
      <t>リエキ</t>
    </rPh>
    <rPh sb="221" eb="223">
      <t>ツミタテ</t>
    </rPh>
    <rPh sb="223" eb="224">
      <t>キン</t>
    </rPh>
    <rPh sb="225" eb="226">
      <t>ト</t>
    </rPh>
    <rPh sb="227" eb="228">
      <t>クズ</t>
    </rPh>
    <rPh sb="229" eb="232">
      <t>ケッソンキン</t>
    </rPh>
    <rPh sb="233" eb="235">
      <t>カイショウ</t>
    </rPh>
    <rPh sb="343" eb="345">
      <t>イゼン</t>
    </rPh>
    <rPh sb="345" eb="346">
      <t>タカ</t>
    </rPh>
    <rPh sb="347" eb="349">
      <t>スイジュン</t>
    </rPh>
    <rPh sb="417" eb="419">
      <t>アッカ</t>
    </rPh>
    <rPh sb="476" eb="478">
      <t>ゾウカ</t>
    </rPh>
    <rPh sb="531" eb="532">
      <t>サ</t>
    </rPh>
    <rPh sb="537" eb="539">
      <t>ジョウキョウ</t>
    </rPh>
    <rPh sb="575" eb="577">
      <t>ゾウカ</t>
    </rPh>
    <rPh sb="580" eb="582">
      <t>レイワ</t>
    </rPh>
    <rPh sb="582" eb="584">
      <t>ガンネン</t>
    </rPh>
    <rPh sb="584" eb="585">
      <t>ド</t>
    </rPh>
    <rPh sb="590" eb="592">
      <t>カイタイ</t>
    </rPh>
    <rPh sb="592" eb="594">
      <t>コウジ</t>
    </rPh>
    <rPh sb="595" eb="597">
      <t>ホシュウ</t>
    </rPh>
    <rPh sb="597" eb="599">
      <t>コウジ</t>
    </rPh>
    <rPh sb="600" eb="601">
      <t>カサ</t>
    </rPh>
    <rPh sb="606" eb="608">
      <t>ヨウイン</t>
    </rPh>
    <rPh sb="615" eb="616">
      <t>ノゾ</t>
    </rPh>
    <phoneticPr fontId="4"/>
  </si>
  <si>
    <t>①有形固定資産減価償却率は42.68％となっており、全国や類似団体平均と比較すると若干良い数値となっているが、昨年度と比較して数値が増えており資産の老朽化が進んでいることが指標からも読み取れる。
②管路経年化率は11.45％であり、全国や類似団体平均と比較すると若干良い数値となっているが、このまま推移すると加速度的に増える状況にある。このため、管路評価基準及び更新計画により、更新重要度の評価が高い管路から順次更新事業を実施していく計画である。
③管路更新率は1.00％であり、全国や類似団体平均を上回っている。昨年度より若干改善しているものの、有形固定資産減価償却率や管路経年化率が増加傾向にあることからも、満足できる更新率（投資額）ではない。施設の更新と管路更新の費用のバランスを取りながら、計画的な投資額の確保と事業推進が必要である。</t>
    <rPh sb="91" eb="92">
      <t>ヨ</t>
    </rPh>
    <rPh sb="93" eb="94">
      <t>ト</t>
    </rPh>
    <phoneticPr fontId="4"/>
  </si>
  <si>
    <t>　経常収支比率が悪化し、98.28％と100％を割り込みんでいることや、料金回収率が91.23％で100%を下回っており原価割れの状況が続いている。この回収率の悪化は大沢第二浄水場の供用開始による減価償却等の費用の増加や単年度の補修工事や解体工事費が大きく影響しているが、今後も管路資産を中心として更新費用等が嵩み、資本費はさらに悪化していくと考えられる。
　このため、一定水準の内部留保資金の確保を図るためには、料金改定は避けられない状況にある。平成30年度において経営戦略の改訂を行ったところであるが中長期的な視点で将来を見極め持続可能な経営となるように注視していく必要がある。</t>
    <rPh sb="8" eb="10">
      <t>アッカ</t>
    </rPh>
    <rPh sb="24" eb="25">
      <t>ワ</t>
    </rPh>
    <rPh sb="26" eb="27">
      <t>コ</t>
    </rPh>
    <rPh sb="110" eb="113">
      <t>タンネンド</t>
    </rPh>
    <rPh sb="114" eb="116">
      <t>ホシュウ</t>
    </rPh>
    <rPh sb="116" eb="118">
      <t>コウジ</t>
    </rPh>
    <rPh sb="119" eb="121">
      <t>カイタイ</t>
    </rPh>
    <rPh sb="121" eb="123">
      <t>コウジ</t>
    </rPh>
    <rPh sb="123" eb="124">
      <t>ヒ</t>
    </rPh>
    <rPh sb="224" eb="226">
      <t>ヘイセイ</t>
    </rPh>
    <rPh sb="228" eb="230">
      <t>ネンド</t>
    </rPh>
    <rPh sb="252" eb="256">
      <t>チュウチョウキテキ</t>
    </rPh>
    <rPh sb="257" eb="259">
      <t>シテン</t>
    </rPh>
    <rPh sb="260" eb="262">
      <t>ショウライ</t>
    </rPh>
    <rPh sb="263" eb="265">
      <t>ミキワ</t>
    </rPh>
    <rPh sb="266" eb="268">
      <t>ジゾク</t>
    </rPh>
    <rPh sb="268" eb="270">
      <t>カノウ</t>
    </rPh>
    <rPh sb="271" eb="273">
      <t>ケイエイ</t>
    </rPh>
    <rPh sb="279" eb="281">
      <t>チュウシ</t>
    </rPh>
    <rPh sb="285" eb="2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</si>
</sst>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0.43</c:v>
                </c:pt>
                <c:pt idx="1">
                  <c:v>0.62</c:v>
                </c:pt>
                <c:pt idx="2">
                  <c:v>0.88</c:v>
                </c:pt>
                <c:pt idx="3">
                  <c:v>0.9</c:v>
                </c:pt>
                <c:pt idx="4">
                  <c:v>1</c:v>
                </c:pt>
              </c:numCache>
            </c:numRef>
          </c:val>
          <c:extLst>
            <c:ext xmlns:c16="http://schemas.microsoft.com/office/drawing/2014/chart" uri="{C3380CC4-5D6E-409C-BE32-E72D297353CC}">
              <c16:uniqueId val="{00000000-38E8-4ED4-B23B-21C7AFDC30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38E8-4ED4-B23B-21C7AFDC30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62.32</c:v>
                </c:pt>
                <c:pt idx="1">
                  <c:v>61.99</c:v>
                </c:pt>
                <c:pt idx="2">
                  <c:v>63.27</c:v>
                </c:pt>
                <c:pt idx="3">
                  <c:v>63.53</c:v>
                </c:pt>
                <c:pt idx="4">
                  <c:v>62.15</c:v>
                </c:pt>
              </c:numCache>
            </c:numRef>
          </c:val>
          <c:extLst>
            <c:ext xmlns:c16="http://schemas.microsoft.com/office/drawing/2014/chart" uri="{C3380CC4-5D6E-409C-BE32-E72D297353CC}">
              <c16:uniqueId val="{00000000-92A3-4C79-8D9C-CC6347347D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92A3-4C79-8D9C-CC6347347D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76.760000000000005</c:v>
                </c:pt>
                <c:pt idx="1">
                  <c:v>76.81</c:v>
                </c:pt>
                <c:pt idx="2">
                  <c:v>74.73</c:v>
                </c:pt>
                <c:pt idx="3">
                  <c:v>75.62</c:v>
                </c:pt>
                <c:pt idx="4">
                  <c:v>74.930000000000007</c:v>
                </c:pt>
              </c:numCache>
            </c:numRef>
          </c:val>
          <c:extLst>
            <c:ext xmlns:c16="http://schemas.microsoft.com/office/drawing/2014/chart" uri="{C3380CC4-5D6E-409C-BE32-E72D297353CC}">
              <c16:uniqueId val="{00000000-D1B3-4C90-BC5C-8BF660B124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D1B3-4C90-BC5C-8BF660B124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99.74</c:v>
                </c:pt>
                <c:pt idx="1">
                  <c:v>103.79</c:v>
                </c:pt>
                <c:pt idx="2">
                  <c:v>102.11</c:v>
                </c:pt>
                <c:pt idx="3">
                  <c:v>103.25</c:v>
                </c:pt>
                <c:pt idx="4">
                  <c:v>98.28</c:v>
                </c:pt>
              </c:numCache>
            </c:numRef>
          </c:val>
          <c:extLst>
            <c:ext xmlns:c16="http://schemas.microsoft.com/office/drawing/2014/chart" uri="{C3380CC4-5D6E-409C-BE32-E72D297353CC}">
              <c16:uniqueId val="{00000000-EECF-4459-B6E1-E68CAA7305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EECF-4459-B6E1-E68CAA7305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36.67</c:v>
                </c:pt>
                <c:pt idx="1">
                  <c:v>38.35</c:v>
                </c:pt>
                <c:pt idx="2">
                  <c:v>39.979999999999997</c:v>
                </c:pt>
                <c:pt idx="3">
                  <c:v>41.34</c:v>
                </c:pt>
                <c:pt idx="4">
                  <c:v>42.68</c:v>
                </c:pt>
              </c:numCache>
            </c:numRef>
          </c:val>
          <c:extLst>
            <c:ext xmlns:c16="http://schemas.microsoft.com/office/drawing/2014/chart" uri="{C3380CC4-5D6E-409C-BE32-E72D297353CC}">
              <c16:uniqueId val="{00000000-B713-4B86-9466-7F1DF35C2F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713-4B86-9466-7F1DF35C2F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6.4</c:v>
                </c:pt>
                <c:pt idx="1">
                  <c:v>8.99</c:v>
                </c:pt>
                <c:pt idx="2">
                  <c:v>12.75</c:v>
                </c:pt>
                <c:pt idx="3">
                  <c:v>10.220000000000001</c:v>
                </c:pt>
                <c:pt idx="4">
                  <c:v>11.45</c:v>
                </c:pt>
              </c:numCache>
            </c:numRef>
          </c:val>
          <c:extLst>
            <c:ext xmlns:c16="http://schemas.microsoft.com/office/drawing/2014/chart" uri="{C3380CC4-5D6E-409C-BE32-E72D297353CC}">
              <c16:uniqueId val="{00000000-FC1B-4298-A76F-8CC9B271D3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FC1B-4298-A76F-8CC9B271D3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formatCode="#,##0.00;&quot;△&quot;#,##0.00;&quot;-&quot;">
                  <c:v>2.2200000000000002</c:v>
                </c:pt>
              </c:numCache>
            </c:numRef>
          </c:val>
          <c:extLst>
            <c:ext xmlns:c16="http://schemas.microsoft.com/office/drawing/2014/chart" uri="{C3380CC4-5D6E-409C-BE32-E72D297353CC}">
              <c16:uniqueId val="{00000000-81F6-4EF1-8092-9CDB2EA40C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81F6-4EF1-8092-9CDB2EA40C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242.25</c:v>
                </c:pt>
                <c:pt idx="1">
                  <c:v>219.15</c:v>
                </c:pt>
                <c:pt idx="2">
                  <c:v>204.71</c:v>
                </c:pt>
                <c:pt idx="3">
                  <c:v>200.08</c:v>
                </c:pt>
                <c:pt idx="4">
                  <c:v>178.51</c:v>
                </c:pt>
              </c:numCache>
            </c:numRef>
          </c:val>
          <c:extLst>
            <c:ext xmlns:c16="http://schemas.microsoft.com/office/drawing/2014/chart" uri="{C3380CC4-5D6E-409C-BE32-E72D297353CC}">
              <c16:uniqueId val="{00000000-5E88-4D5C-9802-4E9E569384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5E88-4D5C-9802-4E9E569384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823.07</c:v>
                </c:pt>
                <c:pt idx="1">
                  <c:v>809.93</c:v>
                </c:pt>
                <c:pt idx="2">
                  <c:v>793.21</c:v>
                </c:pt>
                <c:pt idx="3">
                  <c:v>754.5</c:v>
                </c:pt>
                <c:pt idx="4">
                  <c:v>746.9</c:v>
                </c:pt>
              </c:numCache>
            </c:numRef>
          </c:val>
          <c:extLst>
            <c:ext xmlns:c16="http://schemas.microsoft.com/office/drawing/2014/chart" uri="{C3380CC4-5D6E-409C-BE32-E72D297353CC}">
              <c16:uniqueId val="{00000000-C1C3-472C-A1A9-5035D8B999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C1C3-472C-A1A9-5035D8B999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92.56</c:v>
                </c:pt>
                <c:pt idx="1">
                  <c:v>97.41</c:v>
                </c:pt>
                <c:pt idx="2">
                  <c:v>95.4</c:v>
                </c:pt>
                <c:pt idx="3">
                  <c:v>96.71</c:v>
                </c:pt>
                <c:pt idx="4">
                  <c:v>91.23</c:v>
                </c:pt>
              </c:numCache>
            </c:numRef>
          </c:val>
          <c:extLst>
            <c:ext xmlns:c16="http://schemas.microsoft.com/office/drawing/2014/chart" uri="{C3380CC4-5D6E-409C-BE32-E72D297353CC}">
              <c16:uniqueId val="{00000000-38DE-4F4F-BD9E-C225C5FA02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38DE-4F4F-BD9E-C225C5FA02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229.46</c:v>
                </c:pt>
                <c:pt idx="1">
                  <c:v>218.02</c:v>
                </c:pt>
                <c:pt idx="2">
                  <c:v>222.71</c:v>
                </c:pt>
                <c:pt idx="3">
                  <c:v>219.87</c:v>
                </c:pt>
                <c:pt idx="4">
                  <c:v>233.33</c:v>
                </c:pt>
              </c:numCache>
            </c:numRef>
          </c:val>
          <c:extLst>
            <c:ext xmlns:c16="http://schemas.microsoft.com/office/drawing/2014/chart" uri="{C3380CC4-5D6E-409C-BE32-E72D297353CC}">
              <c16:uniqueId val="{00000000-8D71-404F-8DFD-1B843200C0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8D71-404F-8DFD-1B843200C0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5" zoomScaleNormal="85" workbookViewId="0">
      <selection activeCell="BL83" sqref="BL8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秋田県　横手市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88801</v>
      </c>
      <c r="AM8" s="61"/>
      <c r="AN8" s="61"/>
      <c r="AO8" s="61"/>
      <c r="AP8" s="61"/>
      <c r="AQ8" s="61"/>
      <c r="AR8" s="61"/>
      <c r="AS8" s="61"/>
      <c r="AT8" s="52">
        <f>データ!$S$6</f>
        <v>692.8</v>
      </c>
      <c r="AU8" s="53"/>
      <c r="AV8" s="53"/>
      <c r="AW8" s="53"/>
      <c r="AX8" s="53"/>
      <c r="AY8" s="53"/>
      <c r="AZ8" s="53"/>
      <c r="BA8" s="53"/>
      <c r="BB8" s="54">
        <f>データ!$T$6</f>
        <v>128.18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51.93</v>
      </c>
      <c r="J10" s="53"/>
      <c r="K10" s="53"/>
      <c r="L10" s="53"/>
      <c r="M10" s="53"/>
      <c r="N10" s="53"/>
      <c r="O10" s="64"/>
      <c r="P10" s="54">
        <f>データ!$P$6</f>
        <v>82.67</v>
      </c>
      <c r="Q10" s="54"/>
      <c r="R10" s="54"/>
      <c r="S10" s="54"/>
      <c r="T10" s="54"/>
      <c r="U10" s="54"/>
      <c r="V10" s="54"/>
      <c r="W10" s="61">
        <f>データ!$Q$6</f>
        <v>3652</v>
      </c>
      <c r="X10" s="61"/>
      <c r="Y10" s="61"/>
      <c r="Z10" s="61"/>
      <c r="AA10" s="61"/>
      <c r="AB10" s="61"/>
      <c r="AC10" s="61"/>
      <c r="AD10" s="2"/>
      <c r="AE10" s="2"/>
      <c r="AF10" s="2"/>
      <c r="AG10" s="2"/>
      <c r="AH10" s="4"/>
      <c r="AI10" s="4"/>
      <c r="AJ10" s="4"/>
      <c r="AK10" s="4"/>
      <c r="AL10" s="61">
        <f>データ!$U$6</f>
        <v>72904</v>
      </c>
      <c r="AM10" s="61"/>
      <c r="AN10" s="61"/>
      <c r="AO10" s="61"/>
      <c r="AP10" s="61"/>
      <c r="AQ10" s="61"/>
      <c r="AR10" s="61"/>
      <c r="AS10" s="61"/>
      <c r="AT10" s="52">
        <f>データ!$V$6</f>
        <v>248.31</v>
      </c>
      <c r="AU10" s="53"/>
      <c r="AV10" s="53"/>
      <c r="AW10" s="53"/>
      <c r="AX10" s="53"/>
      <c r="AY10" s="53"/>
      <c r="AZ10" s="53"/>
      <c r="BA10" s="53"/>
      <c r="BB10" s="54">
        <f>データ!$W$6</f>
        <v>293.60000000000002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ssH9O25DWMLwJsq/BxwMuh4wUwdJDsTOmW571ZCtFOXM3sb9xAgVWyoJnE7LMsgaVSWJPtWT6YdtARoeolELw==" saltValue="fv24l0QfnXpUymlVHaZBl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52035</v>
      </c>
      <c r="D6" s="34">
        <f t="shared" si="3"/>
        <v>46</v>
      </c>
      <c r="E6" s="34">
        <f t="shared" si="3"/>
        <v>1</v>
      </c>
      <c r="F6" s="34">
        <f t="shared" si="3"/>
        <v>0</v>
      </c>
      <c r="G6" s="34">
        <f t="shared" si="3"/>
        <v>1</v>
      </c>
      <c r="H6" s="34" t="str">
        <f t="shared" si="3"/>
        <v>秋田県　横手市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51.93</v>
      </c>
      <c r="P6" s="35">
        <f t="shared" si="3"/>
        <v>82.67</v>
      </c>
      <c r="Q6" s="35">
        <f t="shared" si="3"/>
        <v>3652</v>
      </c>
      <c r="R6" s="35">
        <f t="shared" si="3"/>
        <v>88801</v>
      </c>
      <c r="S6" s="35">
        <f t="shared" si="3"/>
        <v>692.8</v>
      </c>
      <c r="T6" s="35">
        <f t="shared" si="3"/>
        <v>128.18</v>
      </c>
      <c r="U6" s="35">
        <f t="shared" si="3"/>
        <v>72904</v>
      </c>
      <c r="V6" s="35">
        <f t="shared" si="3"/>
        <v>248.31</v>
      </c>
      <c r="W6" s="35">
        <f t="shared" si="3"/>
        <v>293.60000000000002</v>
      </c>
      <c r="X6" s="36">
        <f>IF(X7="",NA(),X7)</f>
        <v>99.74</v>
      </c>
      <c r="Y6" s="36">
        <f t="shared" ref="Y6:AG6" si="4">IF(Y7="",NA(),Y7)</f>
        <v>103.79</v>
      </c>
      <c r="Z6" s="36">
        <f t="shared" si="4"/>
        <v>102.11</v>
      </c>
      <c r="AA6" s="36">
        <f t="shared" si="4"/>
        <v>103.25</v>
      </c>
      <c r="AB6" s="36">
        <f t="shared" si="4"/>
        <v>98.28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6">
        <f t="shared" si="5"/>
        <v>2.2200000000000002</v>
      </c>
      <c r="AN6" s="36">
        <f t="shared" si="5"/>
        <v>0.54</v>
      </c>
      <c r="AO6" s="36">
        <f t="shared" si="5"/>
        <v>0.68</v>
      </c>
      <c r="AP6" s="36">
        <f t="shared" si="5"/>
        <v>1</v>
      </c>
      <c r="AQ6" s="36">
        <f t="shared" si="5"/>
        <v>1.03</v>
      </c>
      <c r="AR6" s="36">
        <f t="shared" si="5"/>
        <v>0.78</v>
      </c>
      <c r="AS6" s="35" t="str">
        <f>IF(AS7="","",IF(AS7="-","【-】","【"&amp;SUBSTITUTE(TEXT(AS7,"#,##0.00"),"-","△")&amp;"】"))</f>
        <v>【1.08】</v>
      </c>
      <c r="AT6" s="36">
        <f>IF(AT7="",NA(),AT7)</f>
        <v>242.25</v>
      </c>
      <c r="AU6" s="36">
        <f t="shared" ref="AU6:BC6" si="6">IF(AU7="",NA(),AU7)</f>
        <v>219.15</v>
      </c>
      <c r="AV6" s="36">
        <f t="shared" si="6"/>
        <v>204.71</v>
      </c>
      <c r="AW6" s="36">
        <f t="shared" si="6"/>
        <v>200.08</v>
      </c>
      <c r="AX6" s="36">
        <f t="shared" si="6"/>
        <v>178.51</v>
      </c>
      <c r="AY6" s="36">
        <f t="shared" si="6"/>
        <v>346.59</v>
      </c>
      <c r="AZ6" s="36">
        <f t="shared" si="6"/>
        <v>357.82</v>
      </c>
      <c r="BA6" s="36">
        <f t="shared" si="6"/>
        <v>355.5</v>
      </c>
      <c r="BB6" s="36">
        <f t="shared" si="6"/>
        <v>349.83</v>
      </c>
      <c r="BC6" s="36">
        <f t="shared" si="6"/>
        <v>360.86</v>
      </c>
      <c r="BD6" s="35" t="str">
        <f>IF(BD7="","",IF(BD7="-","【-】","【"&amp;SUBSTITUTE(TEXT(BD7,"#,##0.00"),"-","△")&amp;"】"))</f>
        <v>【264.97】</v>
      </c>
      <c r="BE6" s="36">
        <f>IF(BE7="",NA(),BE7)</f>
        <v>823.07</v>
      </c>
      <c r="BF6" s="36">
        <f t="shared" ref="BF6:BN6" si="7">IF(BF7="",NA(),BF7)</f>
        <v>809.93</v>
      </c>
      <c r="BG6" s="36">
        <f t="shared" si="7"/>
        <v>793.21</v>
      </c>
      <c r="BH6" s="36">
        <f t="shared" si="7"/>
        <v>754.5</v>
      </c>
      <c r="BI6" s="36">
        <f t="shared" si="7"/>
        <v>746.9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92.56</v>
      </c>
      <c r="BQ6" s="36">
        <f t="shared" ref="BQ6:BY6" si="8">IF(BQ7="",NA(),BQ7)</f>
        <v>97.41</v>
      </c>
      <c r="BR6" s="36">
        <f t="shared" si="8"/>
        <v>95.4</v>
      </c>
      <c r="BS6" s="36">
        <f t="shared" si="8"/>
        <v>96.71</v>
      </c>
      <c r="BT6" s="36">
        <f t="shared" si="8"/>
        <v>91.23</v>
      </c>
      <c r="BU6" s="36">
        <f t="shared" si="8"/>
        <v>105.71</v>
      </c>
      <c r="BV6" s="36">
        <f t="shared" si="8"/>
        <v>106.01</v>
      </c>
      <c r="BW6" s="36">
        <f t="shared" si="8"/>
        <v>104.57</v>
      </c>
      <c r="BX6" s="36">
        <f t="shared" si="8"/>
        <v>103.54</v>
      </c>
      <c r="BY6" s="36">
        <f t="shared" si="8"/>
        <v>103.32</v>
      </c>
      <c r="BZ6" s="35" t="str">
        <f>IF(BZ7="","",IF(BZ7="-","【-】","【"&amp;SUBSTITUTE(TEXT(BZ7,"#,##0.00"),"-","△")&amp;"】"))</f>
        <v>【103.24】</v>
      </c>
      <c r="CA6" s="36">
        <f>IF(CA7="",NA(),CA7)</f>
        <v>229.46</v>
      </c>
      <c r="CB6" s="36">
        <f t="shared" ref="CB6:CJ6" si="9">IF(CB7="",NA(),CB7)</f>
        <v>218.02</v>
      </c>
      <c r="CC6" s="36">
        <f t="shared" si="9"/>
        <v>222.71</v>
      </c>
      <c r="CD6" s="36">
        <f t="shared" si="9"/>
        <v>219.87</v>
      </c>
      <c r="CE6" s="36">
        <f t="shared" si="9"/>
        <v>233.33</v>
      </c>
      <c r="CF6" s="36">
        <f t="shared" si="9"/>
        <v>162.15</v>
      </c>
      <c r="CG6" s="36">
        <f t="shared" si="9"/>
        <v>162.24</v>
      </c>
      <c r="CH6" s="36">
        <f t="shared" si="9"/>
        <v>165.47</v>
      </c>
      <c r="CI6" s="36">
        <f t="shared" si="9"/>
        <v>167.46</v>
      </c>
      <c r="CJ6" s="36">
        <f t="shared" si="9"/>
        <v>168.56</v>
      </c>
      <c r="CK6" s="35" t="str">
        <f>IF(CK7="","",IF(CK7="-","【-】","【"&amp;SUBSTITUTE(TEXT(CK7,"#,##0.00"),"-","△")&amp;"】"))</f>
        <v>【168.38】</v>
      </c>
      <c r="CL6" s="36">
        <f>IF(CL7="",NA(),CL7)</f>
        <v>62.32</v>
      </c>
      <c r="CM6" s="36">
        <f t="shared" ref="CM6:CU6" si="10">IF(CM7="",NA(),CM7)</f>
        <v>61.99</v>
      </c>
      <c r="CN6" s="36">
        <f t="shared" si="10"/>
        <v>63.27</v>
      </c>
      <c r="CO6" s="36">
        <f t="shared" si="10"/>
        <v>63.53</v>
      </c>
      <c r="CP6" s="36">
        <f t="shared" si="10"/>
        <v>62.15</v>
      </c>
      <c r="CQ6" s="36">
        <f t="shared" si="10"/>
        <v>59.34</v>
      </c>
      <c r="CR6" s="36">
        <f t="shared" si="10"/>
        <v>59.11</v>
      </c>
      <c r="CS6" s="36">
        <f t="shared" si="10"/>
        <v>59.74</v>
      </c>
      <c r="CT6" s="36">
        <f t="shared" si="10"/>
        <v>59.46</v>
      </c>
      <c r="CU6" s="36">
        <f t="shared" si="10"/>
        <v>59.51</v>
      </c>
      <c r="CV6" s="35" t="str">
        <f>IF(CV7="","",IF(CV7="-","【-】","【"&amp;SUBSTITUTE(TEXT(CV7,"#,##0.00"),"-","△")&amp;"】"))</f>
        <v>【60.00】</v>
      </c>
      <c r="CW6" s="36">
        <f>IF(CW7="",NA(),CW7)</f>
        <v>76.760000000000005</v>
      </c>
      <c r="CX6" s="36">
        <f t="shared" ref="CX6:DF6" si="11">IF(CX7="",NA(),CX7)</f>
        <v>76.81</v>
      </c>
      <c r="CY6" s="36">
        <f t="shared" si="11"/>
        <v>74.73</v>
      </c>
      <c r="CZ6" s="36">
        <f t="shared" si="11"/>
        <v>75.62</v>
      </c>
      <c r="DA6" s="36">
        <f t="shared" si="11"/>
        <v>74.930000000000007</v>
      </c>
      <c r="DB6" s="36">
        <f t="shared" si="11"/>
        <v>87.74</v>
      </c>
      <c r="DC6" s="36">
        <f t="shared" si="11"/>
        <v>87.91</v>
      </c>
      <c r="DD6" s="36">
        <f t="shared" si="11"/>
        <v>87.28</v>
      </c>
      <c r="DE6" s="36">
        <f t="shared" si="11"/>
        <v>87.41</v>
      </c>
      <c r="DF6" s="36">
        <f t="shared" si="11"/>
        <v>87.08</v>
      </c>
      <c r="DG6" s="35" t="str">
        <f>IF(DG7="","",IF(DG7="-","【-】","【"&amp;SUBSTITUTE(TEXT(DG7,"#,##0.00"),"-","△")&amp;"】"))</f>
        <v>【89.80】</v>
      </c>
      <c r="DH6" s="36">
        <f>IF(DH7="",NA(),DH7)</f>
        <v>36.67</v>
      </c>
      <c r="DI6" s="36">
        <f t="shared" ref="DI6:DQ6" si="12">IF(DI7="",NA(),DI7)</f>
        <v>38.35</v>
      </c>
      <c r="DJ6" s="36">
        <f t="shared" si="12"/>
        <v>39.979999999999997</v>
      </c>
      <c r="DK6" s="36">
        <f t="shared" si="12"/>
        <v>41.34</v>
      </c>
      <c r="DL6" s="36">
        <f t="shared" si="12"/>
        <v>42.68</v>
      </c>
      <c r="DM6" s="36">
        <f t="shared" si="12"/>
        <v>46.27</v>
      </c>
      <c r="DN6" s="36">
        <f t="shared" si="12"/>
        <v>46.88</v>
      </c>
      <c r="DO6" s="36">
        <f t="shared" si="12"/>
        <v>46.94</v>
      </c>
      <c r="DP6" s="36">
        <f t="shared" si="12"/>
        <v>47.62</v>
      </c>
      <c r="DQ6" s="36">
        <f t="shared" si="12"/>
        <v>48.55</v>
      </c>
      <c r="DR6" s="35" t="str">
        <f>IF(DR7="","",IF(DR7="-","【-】","【"&amp;SUBSTITUTE(TEXT(DR7,"#,##0.00"),"-","△")&amp;"】"))</f>
        <v>【49.59】</v>
      </c>
      <c r="DS6" s="36">
        <f>IF(DS7="",NA(),DS7)</f>
        <v>6.4</v>
      </c>
      <c r="DT6" s="36">
        <f t="shared" ref="DT6:EB6" si="13">IF(DT7="",NA(),DT7)</f>
        <v>8.99</v>
      </c>
      <c r="DU6" s="36">
        <f t="shared" si="13"/>
        <v>12.75</v>
      </c>
      <c r="DV6" s="36">
        <f t="shared" si="13"/>
        <v>10.220000000000001</v>
      </c>
      <c r="DW6" s="36">
        <f t="shared" si="13"/>
        <v>11.45</v>
      </c>
      <c r="DX6" s="36">
        <f t="shared" si="13"/>
        <v>10.93</v>
      </c>
      <c r="DY6" s="36">
        <f t="shared" si="13"/>
        <v>13.39</v>
      </c>
      <c r="DZ6" s="36">
        <f t="shared" si="13"/>
        <v>14.48</v>
      </c>
      <c r="EA6" s="36">
        <f t="shared" si="13"/>
        <v>16.27</v>
      </c>
      <c r="EB6" s="36">
        <f t="shared" si="13"/>
        <v>17.11</v>
      </c>
      <c r="EC6" s="35" t="str">
        <f>IF(EC7="","",IF(EC7="-","【-】","【"&amp;SUBSTITUTE(TEXT(EC7,"#,##0.00"),"-","△")&amp;"】"))</f>
        <v>【19.44】</v>
      </c>
      <c r="ED6" s="36">
        <f>IF(ED7="",NA(),ED7)</f>
        <v>0.43</v>
      </c>
      <c r="EE6" s="36">
        <f t="shared" ref="EE6:EM6" si="14">IF(EE7="",NA(),EE7)</f>
        <v>0.62</v>
      </c>
      <c r="EF6" s="36">
        <f t="shared" si="14"/>
        <v>0.88</v>
      </c>
      <c r="EG6" s="36">
        <f t="shared" si="14"/>
        <v>0.9</v>
      </c>
      <c r="EH6" s="36">
        <f t="shared" si="14"/>
        <v>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52035</v>
      </c>
      <c r="D7" s="38">
        <v>46</v>
      </c>
      <c r="E7" s="38">
        <v>1</v>
      </c>
      <c r="F7" s="38">
        <v>0</v>
      </c>
      <c r="G7" s="38">
        <v>1</v>
      </c>
      <c r="H7" s="38" t="s">
        <v>92</v>
      </c>
      <c r="I7" s="38" t="s">
        <v>93</v>
      </c>
      <c r="J7" s="38" t="s">
        <v>94</v>
      </c>
      <c r="K7" s="38" t="s">
        <v>95</v>
      </c>
      <c r="L7" s="38" t="s">
        <v>96</v>
      </c>
      <c r="M7" s="38" t="s">
        <v>97</v>
      </c>
      <c r="N7" s="39" t="s">
        <v>98</v>
      </c>
      <c r="O7" s="39">
        <v>51.93</v>
      </c>
      <c r="P7" s="39">
        <v>82.67</v>
      </c>
      <c r="Q7" s="39">
        <v>3652</v>
      </c>
      <c r="R7" s="39">
        <v>88801</v>
      </c>
      <c r="S7" s="39">
        <v>692.8</v>
      </c>
      <c r="T7" s="39">
        <v>128.18</v>
      </c>
      <c r="U7" s="39">
        <v>72904</v>
      </c>
      <c r="V7" s="39">
        <v>248.31</v>
      </c>
      <c r="W7" s="39">
        <v>293.60000000000002</v>
      </c>
      <c r="X7" s="39">
        <v>99.74</v>
      </c>
      <c r="Y7" s="39">
        <v>103.79</v>
      </c>
      <c r="Z7" s="39">
        <v>102.11</v>
      </c>
      <c r="AA7" s="39">
        <v>103.25</v>
      </c>
      <c r="AB7" s="39">
        <v>98.28</v>
      </c>
      <c r="AC7" s="39">
        <v>112.69</v>
      </c>
      <c r="AD7" s="39">
        <v>113.16</v>
      </c>
      <c r="AE7" s="39">
        <v>112.15</v>
      </c>
      <c r="AF7" s="39">
        <v>111.44</v>
      </c>
      <c r="AG7" s="39">
        <v>111.17</v>
      </c>
      <c r="AH7" s="39">
        <v>112.01</v>
      </c>
      <c r="AI7" s="39">
        <v>0</v>
      </c>
      <c r="AJ7" s="39">
        <v>0</v>
      </c>
      <c r="AK7" s="39">
        <v>0</v>
      </c>
      <c r="AL7" s="39">
        <v>0</v>
      </c>
      <c r="AM7" s="39">
        <v>2.2200000000000002</v>
      </c>
      <c r="AN7" s="39">
        <v>0.54</v>
      </c>
      <c r="AO7" s="39">
        <v>0.68</v>
      </c>
      <c r="AP7" s="39">
        <v>1</v>
      </c>
      <c r="AQ7" s="39">
        <v>1.03</v>
      </c>
      <c r="AR7" s="39">
        <v>0.78</v>
      </c>
      <c r="AS7" s="39">
        <v>1.08</v>
      </c>
      <c r="AT7" s="39">
        <v>242.25</v>
      </c>
      <c r="AU7" s="39">
        <v>219.15</v>
      </c>
      <c r="AV7" s="39">
        <v>204.71</v>
      </c>
      <c r="AW7" s="39">
        <v>200.08</v>
      </c>
      <c r="AX7" s="39">
        <v>178.51</v>
      </c>
      <c r="AY7" s="39">
        <v>346.59</v>
      </c>
      <c r="AZ7" s="39">
        <v>357.82</v>
      </c>
      <c r="BA7" s="39">
        <v>355.5</v>
      </c>
      <c r="BB7" s="39">
        <v>349.83</v>
      </c>
      <c r="BC7" s="39">
        <v>360.86</v>
      </c>
      <c r="BD7" s="39">
        <v>264.97000000000003</v>
      </c>
      <c r="BE7" s="39">
        <v>823.07</v>
      </c>
      <c r="BF7" s="39">
        <v>809.93</v>
      </c>
      <c r="BG7" s="39">
        <v>793.21</v>
      </c>
      <c r="BH7" s="39">
        <v>754.5</v>
      </c>
      <c r="BI7" s="39">
        <v>746.9</v>
      </c>
      <c r="BJ7" s="39">
        <v>312.02999999999997</v>
      </c>
      <c r="BK7" s="39">
        <v>307.45999999999998</v>
      </c>
      <c r="BL7" s="39">
        <v>312.58</v>
      </c>
      <c r="BM7" s="39">
        <v>314.87</v>
      </c>
      <c r="BN7" s="39">
        <v>309.27999999999997</v>
      </c>
      <c r="BO7" s="39">
        <v>266.61</v>
      </c>
      <c r="BP7" s="39">
        <v>92.56</v>
      </c>
      <c r="BQ7" s="39">
        <v>97.41</v>
      </c>
      <c r="BR7" s="39">
        <v>95.4</v>
      </c>
      <c r="BS7" s="39">
        <v>96.71</v>
      </c>
      <c r="BT7" s="39">
        <v>91.23</v>
      </c>
      <c r="BU7" s="39">
        <v>105.71</v>
      </c>
      <c r="BV7" s="39">
        <v>106.01</v>
      </c>
      <c r="BW7" s="39">
        <v>104.57</v>
      </c>
      <c r="BX7" s="39">
        <v>103.54</v>
      </c>
      <c r="BY7" s="39">
        <v>103.32</v>
      </c>
      <c r="BZ7" s="39">
        <v>103.24</v>
      </c>
      <c r="CA7" s="39">
        <v>229.46</v>
      </c>
      <c r="CB7" s="39">
        <v>218.02</v>
      </c>
      <c r="CC7" s="39">
        <v>222.71</v>
      </c>
      <c r="CD7" s="39">
        <v>219.87</v>
      </c>
      <c r="CE7" s="39">
        <v>233.33</v>
      </c>
      <c r="CF7" s="39">
        <v>162.15</v>
      </c>
      <c r="CG7" s="39">
        <v>162.24</v>
      </c>
      <c r="CH7" s="39">
        <v>165.47</v>
      </c>
      <c r="CI7" s="39">
        <v>167.46</v>
      </c>
      <c r="CJ7" s="39">
        <v>168.56</v>
      </c>
      <c r="CK7" s="39">
        <v>168.38</v>
      </c>
      <c r="CL7" s="39">
        <v>62.32</v>
      </c>
      <c r="CM7" s="39">
        <v>61.99</v>
      </c>
      <c r="CN7" s="39">
        <v>63.27</v>
      </c>
      <c r="CO7" s="39">
        <v>63.53</v>
      </c>
      <c r="CP7" s="39">
        <v>62.15</v>
      </c>
      <c r="CQ7" s="39">
        <v>59.34</v>
      </c>
      <c r="CR7" s="39">
        <v>59.11</v>
      </c>
      <c r="CS7" s="39">
        <v>59.74</v>
      </c>
      <c r="CT7" s="39">
        <v>59.46</v>
      </c>
      <c r="CU7" s="39">
        <v>59.51</v>
      </c>
      <c r="CV7" s="39">
        <v>60</v>
      </c>
      <c r="CW7" s="39">
        <v>76.760000000000005</v>
      </c>
      <c r="CX7" s="39">
        <v>76.81</v>
      </c>
      <c r="CY7" s="39">
        <v>74.73</v>
      </c>
      <c r="CZ7" s="39">
        <v>75.62</v>
      </c>
      <c r="DA7" s="39">
        <v>74.930000000000007</v>
      </c>
      <c r="DB7" s="39">
        <v>87.74</v>
      </c>
      <c r="DC7" s="39">
        <v>87.91</v>
      </c>
      <c r="DD7" s="39">
        <v>87.28</v>
      </c>
      <c r="DE7" s="39">
        <v>87.41</v>
      </c>
      <c r="DF7" s="39">
        <v>87.08</v>
      </c>
      <c r="DG7" s="39">
        <v>89.8</v>
      </c>
      <c r="DH7" s="39">
        <v>36.67</v>
      </c>
      <c r="DI7" s="39">
        <v>38.35</v>
      </c>
      <c r="DJ7" s="39">
        <v>39.979999999999997</v>
      </c>
      <c r="DK7" s="39">
        <v>41.34</v>
      </c>
      <c r="DL7" s="39">
        <v>42.68</v>
      </c>
      <c r="DM7" s="39">
        <v>46.27</v>
      </c>
      <c r="DN7" s="39">
        <v>46.88</v>
      </c>
      <c r="DO7" s="39">
        <v>46.94</v>
      </c>
      <c r="DP7" s="39">
        <v>47.62</v>
      </c>
      <c r="DQ7" s="39">
        <v>48.55</v>
      </c>
      <c r="DR7" s="39">
        <v>49.59</v>
      </c>
      <c r="DS7" s="39">
        <v>6.4</v>
      </c>
      <c r="DT7" s="39">
        <v>8.99</v>
      </c>
      <c r="DU7" s="39">
        <v>12.75</v>
      </c>
      <c r="DV7" s="39">
        <v>10.220000000000001</v>
      </c>
      <c r="DW7" s="39">
        <v>11.45</v>
      </c>
      <c r="DX7" s="39">
        <v>10.93</v>
      </c>
      <c r="DY7" s="39">
        <v>13.39</v>
      </c>
      <c r="DZ7" s="39">
        <v>14.48</v>
      </c>
      <c r="EA7" s="39">
        <v>16.27</v>
      </c>
      <c r="EB7" s="39">
        <v>17.11</v>
      </c>
      <c r="EC7" s="39">
        <v>19.440000000000001</v>
      </c>
      <c r="ED7" s="39">
        <v>0.43</v>
      </c>
      <c r="EE7" s="39">
        <v>0.62</v>
      </c>
      <c r="EF7" s="39">
        <v>0.88</v>
      </c>
      <c r="EG7" s="39">
        <v>0.9</v>
      </c>
      <c r="EH7" s="39">
        <v>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2021-01-20T05:11:14Z</cp:lastPrinted>
  <dcterms:created xsi:type="dcterms:W3CDTF">2020-12-04T02:03:32Z</dcterms:created>
  <dcterms:modified xsi:type="dcterms:W3CDTF">2021-02-25T01:03:51Z</dcterms:modified>
  <cp:category/>
</cp:coreProperties>
</file>