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O:\11_地域コミュニティ推進係（地域振興に関することnew）\05_市補助金\1_地域づくり活動補助金\02_ガイドブック\R080401_改訂\様式\3_実績報告\"/>
    </mc:Choice>
  </mc:AlternateContent>
  <xr:revisionPtr revIDLastSave="0" documentId="13_ncr:1_{E3DEEB89-565E-4C08-B78E-51EA3A2FDF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0_記載の方法" sheetId="6" r:id="rId1"/>
    <sheet name="12_01_実績報告書" sheetId="1" r:id="rId2"/>
    <sheet name="12_02_効果報告書" sheetId="2" r:id="rId3"/>
    <sheet name="13_収支決算書 " sheetId="5" r:id="rId4"/>
    <sheet name="(参考)領収書等添付用" sheetId="4" r:id="rId5"/>
    <sheet name="14-1_請求書（概算払いをしていない場合）" sheetId="7" r:id="rId6"/>
    <sheet name="14-2_委任状（団体と振込口座が違う場合）" sheetId="8" r:id="rId7"/>
  </sheets>
  <definedNames>
    <definedName name="_xlnm.Print_Area" localSheetId="4">'(参考)領収書等添付用'!$A$1:$L$60</definedName>
    <definedName name="_xlnm.Print_Area" localSheetId="0">'00_記載の方法'!$A$1:$D$69</definedName>
    <definedName name="_xlnm.Print_Area" localSheetId="1">'12_01_実績報告書'!$A$1:$AE$44</definedName>
    <definedName name="_xlnm.Print_Area" localSheetId="2">'12_02_効果報告書'!$A$1:$Q$40</definedName>
    <definedName name="_xlnm.Print_Area" localSheetId="3">'13_収支決算書 '!$A$1:$I$52</definedName>
    <definedName name="_xlnm.Print_Area" localSheetId="5">'14-1_請求書（概算払いをしていない場合）'!$A$1:$U$34</definedName>
    <definedName name="_xlnm.Print_Area" localSheetId="6">'14-2_委任状（団体と振込口座が違う場合）'!$A$1:$C$25</definedName>
    <definedName name="保険有無" localSheetId="0">#REF!</definedName>
    <definedName name="保険有無" localSheetId="3">#REF!</definedName>
    <definedName name="保険有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Q12" i="2" l="1"/>
  <c r="I2" i="5"/>
  <c r="B14" i="7"/>
  <c r="M16" i="7"/>
  <c r="M11" i="7" s="1"/>
  <c r="G20" i="5"/>
  <c r="G21" i="5"/>
  <c r="G22" i="5"/>
  <c r="G23" i="5"/>
  <c r="G25" i="5"/>
  <c r="G26" i="5"/>
  <c r="G27" i="5"/>
  <c r="G28" i="5"/>
  <c r="G29" i="5"/>
  <c r="G31" i="5"/>
  <c r="D20" i="5"/>
  <c r="E59" i="5" s="1"/>
  <c r="D21" i="5"/>
  <c r="E21" i="5" s="1"/>
  <c r="D22" i="5"/>
  <c r="E60" i="5" s="1"/>
  <c r="D23" i="5"/>
  <c r="E23" i="5" s="1"/>
  <c r="D25" i="5"/>
  <c r="D26" i="5"/>
  <c r="E26" i="5" s="1"/>
  <c r="D27" i="5"/>
  <c r="E27" i="5" s="1"/>
  <c r="D28" i="5"/>
  <c r="D29" i="5"/>
  <c r="D31" i="5"/>
  <c r="E31" i="5" s="1"/>
  <c r="E20" i="5"/>
  <c r="E22" i="5"/>
  <c r="E25" i="5"/>
  <c r="E28" i="5"/>
  <c r="E29" i="5"/>
  <c r="E63" i="5"/>
  <c r="E64" i="5"/>
  <c r="E65" i="5"/>
  <c r="E66" i="5"/>
  <c r="C58" i="5"/>
  <c r="C59" i="5"/>
  <c r="C60" i="5"/>
  <c r="C61" i="5"/>
  <c r="C62" i="5"/>
  <c r="C63" i="5"/>
  <c r="C64" i="5"/>
  <c r="C65" i="5"/>
  <c r="C66" i="5"/>
  <c r="C57" i="5"/>
  <c r="F58" i="5"/>
  <c r="F59" i="5"/>
  <c r="F60" i="5"/>
  <c r="F61" i="5"/>
  <c r="F62" i="5"/>
  <c r="F63" i="5"/>
  <c r="F64" i="5"/>
  <c r="F65" i="5"/>
  <c r="F66" i="5"/>
  <c r="F57" i="5"/>
  <c r="C32" i="5"/>
  <c r="E19" i="5" l="1"/>
  <c r="E30" i="5"/>
  <c r="C13" i="5"/>
  <c r="F32" i="5"/>
  <c r="C42" i="5"/>
  <c r="C43" i="5" s="1"/>
  <c r="F42" i="5"/>
  <c r="D60" i="5" l="1"/>
  <c r="D62" i="5"/>
  <c r="D30" i="5" s="1"/>
  <c r="E62" i="5" s="1"/>
  <c r="D66" i="5"/>
  <c r="D64" i="5"/>
  <c r="D57" i="5"/>
  <c r="D18" i="5" s="1"/>
  <c r="D58" i="5"/>
  <c r="D19" i="5" s="1"/>
  <c r="D63" i="5"/>
  <c r="D65" i="5"/>
  <c r="D59" i="5"/>
  <c r="D61" i="5"/>
  <c r="D24" i="5" s="1"/>
  <c r="F43" i="5"/>
  <c r="H20" i="5"/>
  <c r="O6" i="4" s="1"/>
  <c r="H21" i="5"/>
  <c r="H22" i="5"/>
  <c r="O8" i="4" s="1"/>
  <c r="H23" i="5"/>
  <c r="O9" i="4" s="1"/>
  <c r="H25" i="5"/>
  <c r="O11" i="4" s="1"/>
  <c r="H26" i="5"/>
  <c r="O12" i="4" s="1"/>
  <c r="H27" i="5"/>
  <c r="O13" i="4" s="1"/>
  <c r="H28" i="5"/>
  <c r="O14" i="4" s="1"/>
  <c r="H29" i="5"/>
  <c r="O15" i="4" s="1"/>
  <c r="H31" i="5"/>
  <c r="O17" i="4" s="1"/>
  <c r="E61" i="5" l="1"/>
  <c r="E24" i="5"/>
  <c r="E57" i="5"/>
  <c r="E18" i="5"/>
  <c r="E58" i="5"/>
  <c r="D32" i="5"/>
  <c r="N6" i="4"/>
  <c r="N8" i="4"/>
  <c r="N9" i="4"/>
  <c r="N11" i="4"/>
  <c r="N12" i="4"/>
  <c r="N13" i="4"/>
  <c r="N14" i="4"/>
  <c r="N15" i="4"/>
  <c r="N17" i="4"/>
  <c r="E32" i="5" l="1"/>
  <c r="E43" i="5" s="1"/>
  <c r="O7" i="5"/>
  <c r="O8" i="5" l="1"/>
  <c r="H59" i="5"/>
  <c r="H60" i="5"/>
  <c r="H63" i="5"/>
  <c r="H64" i="5"/>
  <c r="H65" i="5"/>
  <c r="H66" i="5"/>
  <c r="G58" i="5"/>
  <c r="G19" i="5" s="1"/>
  <c r="G63" i="5"/>
  <c r="G64" i="5"/>
  <c r="G65" i="5"/>
  <c r="G66" i="5"/>
  <c r="G57" i="5"/>
  <c r="G18" i="5" s="1"/>
  <c r="G60" i="5"/>
  <c r="G61" i="5"/>
  <c r="G24" i="5" s="1"/>
  <c r="N7" i="4" s="1"/>
  <c r="G62" i="5"/>
  <c r="G30" i="5" s="1"/>
  <c r="F7" i="5"/>
  <c r="M10" i="2" s="1"/>
  <c r="F13" i="5" l="1"/>
  <c r="D10" i="2" s="1"/>
  <c r="I13" i="5" l="1"/>
  <c r="G59" i="5"/>
  <c r="N16" i="4" l="1"/>
  <c r="N5" i="4"/>
  <c r="N10" i="4"/>
  <c r="N4" i="4" l="1"/>
  <c r="C3" i="4" s="1"/>
  <c r="H30" i="5"/>
  <c r="O16" i="4" s="1"/>
  <c r="H62" i="5"/>
  <c r="H24" i="5"/>
  <c r="H61" i="5"/>
  <c r="H18" i="5"/>
  <c r="H57" i="5"/>
  <c r="G32" i="5"/>
  <c r="F14" i="5" s="1"/>
  <c r="H19" i="5"/>
  <c r="O5" i="4" s="1"/>
  <c r="H58" i="5"/>
  <c r="O10" i="4" l="1"/>
  <c r="O7" i="4"/>
  <c r="O4" i="4"/>
  <c r="C4" i="4" s="1"/>
  <c r="H32" i="5"/>
  <c r="H43" i="5" s="1"/>
  <c r="I43" i="5" s="1"/>
  <c r="B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 亮太</author>
  </authors>
  <commentList>
    <comment ref="J16" authorId="0" shapeId="0" xr:uid="{932AADA9-6440-40E1-A9D8-47FE1DBD28FC}">
      <text>
        <r>
          <rPr>
            <sz val="9"/>
            <color indexed="81"/>
            <rFont val="MS P ゴシック"/>
            <family val="3"/>
            <charset val="128"/>
          </rPr>
          <t>交付決定通知書右上部分の数字を記載してください。</t>
        </r>
      </text>
    </comment>
    <comment ref="O16" authorId="0" shapeId="0" xr:uid="{0B621A02-C260-4FF8-B9CD-DD36D3967AA1}">
      <text>
        <r>
          <rPr>
            <sz val="9"/>
            <color indexed="81"/>
            <rFont val="MS P ゴシック"/>
            <family val="3"/>
            <charset val="128"/>
          </rPr>
          <t>変更申請を行い、交付決定変更通知書がある場合は、記載不要です。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北嶋 美加</author>
    <author>user</author>
    <author>加藤 勇幸</author>
  </authors>
  <commentList>
    <comment ref="D10" authorId="0" shapeId="0" xr:uid="{42AA1231-D332-4AEF-88EB-9665A5CB900C}">
      <text>
        <r>
          <rPr>
            <sz val="9"/>
            <color indexed="81"/>
            <rFont val="MS P ゴシック"/>
            <family val="3"/>
            <charset val="128"/>
          </rPr>
          <t>収支決算書を作成すると自動で入力されます。</t>
        </r>
      </text>
    </comment>
    <comment ref="M10" authorId="0" shapeId="0" xr:uid="{BE028350-A29D-41F6-9688-B3FCA547B597}">
      <text>
        <r>
          <rPr>
            <sz val="9"/>
            <color indexed="81"/>
            <rFont val="MS P ゴシック"/>
            <family val="3"/>
            <charset val="128"/>
          </rPr>
          <t>収支決算書を作成すると自動で入力されます。</t>
        </r>
      </text>
    </comment>
    <comment ref="N12" authorId="1" shapeId="0" xr:uid="{9B0F599A-8F2C-40AE-94CD-18466E376439}">
      <text>
        <r>
          <rPr>
            <sz val="9"/>
            <color indexed="81"/>
            <rFont val="MS P ゴシック"/>
            <family val="3"/>
            <charset val="128"/>
          </rPr>
          <t>新規か継続か選択してください。</t>
        </r>
      </text>
    </comment>
    <comment ref="P12" authorId="1" shapeId="0" xr:uid="{ECFEA143-C998-4D3A-A13D-3B239638A286}">
      <text>
        <r>
          <rPr>
            <sz val="9"/>
            <color indexed="81"/>
            <rFont val="MS P ゴシック"/>
            <family val="3"/>
            <charset val="128"/>
          </rPr>
          <t>継続事業のときは、回数を入力ください。</t>
        </r>
      </text>
    </comment>
    <comment ref="D22" authorId="2" shapeId="0" xr:uid="{EC1601EC-48D0-4AAB-8502-5D1B4F1F4B63}">
      <text>
        <r>
          <rPr>
            <sz val="9"/>
            <color indexed="81"/>
            <rFont val="MS P ゴシック"/>
            <family val="3"/>
            <charset val="128"/>
          </rPr>
          <t>利用者の声など具体的に記入してください。</t>
        </r>
      </text>
    </comment>
    <comment ref="I25" authorId="2" shapeId="0" xr:uid="{46E8E502-E8E2-4DEF-8629-A29D5C17E178}">
      <text>
        <r>
          <rPr>
            <sz val="9"/>
            <color indexed="81"/>
            <rFont val="MS P ゴシック"/>
            <family val="3"/>
            <charset val="128"/>
          </rPr>
          <t xml:space="preserve">各項目において
１つだけチェックを
つけてください。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 亮太</author>
    <author>加藤 勇幸</author>
  </authors>
  <commentList>
    <comment ref="F7" authorId="0" shapeId="0" xr:uid="{C545C541-6CF4-4A5E-9BAB-B9BD2942D9A2}">
      <text>
        <r>
          <rPr>
            <sz val="9"/>
            <color indexed="81"/>
            <rFont val="MS P ゴシック"/>
            <family val="3"/>
            <charset val="128"/>
          </rPr>
          <t>市補助金部分のみ予算を入力したら同額が表示されます。</t>
        </r>
      </text>
    </comment>
    <comment ref="F13" authorId="0" shapeId="0" xr:uid="{4BDD1496-CD8A-476E-BF9D-CB79AA6B2AC6}">
      <text>
        <r>
          <rPr>
            <b/>
            <sz val="9"/>
            <color indexed="81"/>
            <rFont val="MS P ゴシック"/>
            <family val="3"/>
            <charset val="128"/>
          </rPr>
          <t>収支が一致しない場合、自己資金等で調整ください</t>
        </r>
      </text>
    </comment>
    <comment ref="C17" authorId="0" shapeId="0" xr:uid="{1FC45D43-2EC3-4246-9B85-FE5023E2A8A0}">
      <text>
        <r>
          <rPr>
            <b/>
            <sz val="9"/>
            <color indexed="81"/>
            <rFont val="MS P ゴシック"/>
            <family val="3"/>
            <charset val="128"/>
          </rPr>
          <t>申請書（変更申請した場合は、変更申請書）と同じ額を記載ください。</t>
        </r>
      </text>
    </comment>
    <comment ref="F43" authorId="1" shapeId="0" xr:uid="{5F824CF9-6FC3-40EF-BDC6-A5119F5D668B}">
      <text>
        <r>
          <rPr>
            <sz val="9"/>
            <color indexed="81"/>
            <rFont val="MS P ゴシック"/>
            <family val="3"/>
            <charset val="128"/>
          </rPr>
          <t>収入合計＝支出合計となるようにしてください。</t>
        </r>
      </text>
    </comment>
    <comment ref="B63" authorId="0" shapeId="0" xr:uid="{A5E0D331-AD4C-4217-8D87-DF4D37CB389B}">
      <text>
        <r>
          <rPr>
            <b/>
            <sz val="9"/>
            <color indexed="81"/>
            <rFont val="MS P ゴシック"/>
            <family val="3"/>
            <charset val="128"/>
          </rPr>
          <t>上限額を設定する項目が増えたら追加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 亮太</author>
  </authors>
  <commentList>
    <comment ref="B1" authorId="0" shapeId="0" xr:uid="{1C759130-C1BD-410C-AC94-B22721DD7097}">
      <text>
        <r>
          <rPr>
            <b/>
            <sz val="9"/>
            <color indexed="81"/>
            <rFont val="MS P ゴシック"/>
            <family val="3"/>
            <charset val="128"/>
          </rPr>
          <t>項目を選択ください</t>
        </r>
      </text>
    </comment>
    <comment ref="J1" authorId="0" shapeId="0" xr:uid="{B163F02B-0253-4135-AC37-759E574887B9}">
      <text>
        <r>
          <rPr>
            <b/>
            <sz val="9"/>
            <color indexed="81"/>
            <rFont val="MS P ゴシック"/>
            <family val="3"/>
            <charset val="128"/>
          </rPr>
          <t>必要に応じてページ数を記載してください。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松下 亮太</author>
    <author>北嶋 美加</author>
  </authors>
  <commentList>
    <comment ref="B16" authorId="0" shapeId="0" xr:uid="{3F948534-A759-4B3A-89BC-EC70B3E48350}">
      <text>
        <r>
          <rPr>
            <sz val="9"/>
            <color indexed="81"/>
            <rFont val="MS P ゴシック"/>
            <family val="3"/>
            <charset val="128"/>
          </rPr>
          <t>交付決定通知書右上と同じ番号を記載してください。</t>
        </r>
      </text>
    </comment>
    <comment ref="B22" authorId="0" shapeId="0" xr:uid="{5CBD96DB-BD6D-420F-8C37-029975B77C26}">
      <text>
        <r>
          <rPr>
            <sz val="9"/>
            <color indexed="81"/>
            <rFont val="MS P ゴシック"/>
            <family val="3"/>
            <charset val="128"/>
          </rPr>
          <t>債権者番号が分かる場合のみ記載してください。</t>
        </r>
      </text>
    </comment>
    <comment ref="J22" authorId="1" shapeId="0" xr:uid="{09D2C85D-17CF-4243-819D-E68D47BCDE73}">
      <text>
        <r>
          <rPr>
            <sz val="9"/>
            <color indexed="81"/>
            <rFont val="MS P ゴシック"/>
            <family val="3"/>
            <charset val="128"/>
          </rPr>
          <t>口座種別を選択してください。</t>
        </r>
      </text>
    </comment>
  </commentList>
</comments>
</file>

<file path=xl/sharedStrings.xml><?xml version="1.0" encoding="utf-8"?>
<sst xmlns="http://schemas.openxmlformats.org/spreadsheetml/2006/main" count="422" uniqueCount="289">
  <si>
    <t>横手市長　　　　　様</t>
    <rPh sb="0" eb="4">
      <t>ヨコテシチョウ</t>
    </rPh>
    <rPh sb="9" eb="10">
      <t>サマ</t>
    </rPh>
    <phoneticPr fontId="1"/>
  </si>
  <si>
    <t>申請人</t>
    <rPh sb="0" eb="3">
      <t>シンセイニン</t>
    </rPh>
    <phoneticPr fontId="1"/>
  </si>
  <si>
    <t>団体名</t>
    <rPh sb="0" eb="2">
      <t>ダンタイ</t>
    </rPh>
    <rPh sb="2" eb="3">
      <t>メイ</t>
    </rPh>
    <phoneticPr fontId="1"/>
  </si>
  <si>
    <t>令和</t>
    <rPh sb="0" eb="2">
      <t>レイワ</t>
    </rPh>
    <phoneticPr fontId="1"/>
  </si>
  <si>
    <t>年度　横手市地域づくり活動補助金に係る事業実績報告書</t>
    <rPh sb="0" eb="2">
      <t>ネンド</t>
    </rPh>
    <rPh sb="3" eb="6">
      <t>ヨコテシ</t>
    </rPh>
    <rPh sb="6" eb="8">
      <t>チイキ</t>
    </rPh>
    <rPh sb="11" eb="13">
      <t>カツドウ</t>
    </rPh>
    <rPh sb="13" eb="16">
      <t>ホジョキン</t>
    </rPh>
    <rPh sb="17" eb="18">
      <t>カカ</t>
    </rPh>
    <rPh sb="19" eb="21">
      <t>ジギョウ</t>
    </rPh>
    <rPh sb="21" eb="23">
      <t>ジッセキ</t>
    </rPh>
    <rPh sb="23" eb="26">
      <t>ホウコクショ</t>
    </rPh>
    <phoneticPr fontId="1"/>
  </si>
  <si>
    <t>下記のとおり提出いたします。</t>
    <rPh sb="0" eb="2">
      <t>カキ</t>
    </rPh>
    <rPh sb="6" eb="8">
      <t>テイシュツ</t>
    </rPh>
    <phoneticPr fontId="1"/>
  </si>
  <si>
    <t>記</t>
    <rPh sb="0" eb="1">
      <t>キ</t>
    </rPh>
    <phoneticPr fontId="1"/>
  </si>
  <si>
    <t>1　事業の成果概要</t>
    <rPh sb="2" eb="4">
      <t>ジギョウ</t>
    </rPh>
    <rPh sb="5" eb="7">
      <t>セイカ</t>
    </rPh>
    <rPh sb="7" eb="9">
      <t>ガイヨウ</t>
    </rPh>
    <phoneticPr fontId="1"/>
  </si>
  <si>
    <t>別紙のとおり</t>
    <rPh sb="0" eb="2">
      <t>ベッシ</t>
    </rPh>
    <phoneticPr fontId="1"/>
  </si>
  <si>
    <t>2　収支結果</t>
    <rPh sb="2" eb="4">
      <t>シュウシ</t>
    </rPh>
    <rPh sb="4" eb="6">
      <t>ケッカ</t>
    </rPh>
    <phoneticPr fontId="1"/>
  </si>
  <si>
    <t>別紙収支決算書のとおり</t>
    <rPh sb="0" eb="2">
      <t>ベッシ</t>
    </rPh>
    <rPh sb="2" eb="4">
      <t>シュウシ</t>
    </rPh>
    <rPh sb="4" eb="6">
      <t>ケッサン</t>
    </rPh>
    <rPh sb="6" eb="7">
      <t>ショ</t>
    </rPh>
    <phoneticPr fontId="1"/>
  </si>
  <si>
    <t>3　付された条件の履行結果</t>
    <rPh sb="2" eb="3">
      <t>フ</t>
    </rPh>
    <rPh sb="6" eb="8">
      <t>ジョウケン</t>
    </rPh>
    <rPh sb="9" eb="11">
      <t>リコウ</t>
    </rPh>
    <rPh sb="11" eb="13">
      <t>ケッカ</t>
    </rPh>
    <phoneticPr fontId="1"/>
  </si>
  <si>
    <t>付された条件のとおり履行した</t>
    <rPh sb="0" eb="1">
      <t>フ</t>
    </rPh>
    <rPh sb="4" eb="6">
      <t>ジョウケン</t>
    </rPh>
    <rPh sb="10" eb="12">
      <t>リコウ</t>
    </rPh>
    <phoneticPr fontId="1"/>
  </si>
  <si>
    <t>4　その他参考事項</t>
    <rPh sb="4" eb="5">
      <t>タ</t>
    </rPh>
    <rPh sb="5" eb="7">
      <t>サンコウ</t>
    </rPh>
    <rPh sb="7" eb="9">
      <t>ジコウ</t>
    </rPh>
    <phoneticPr fontId="1"/>
  </si>
  <si>
    <t>注　領収書等事実を証する書類の写しを添付すること。</t>
    <rPh sb="0" eb="1">
      <t>チュウ</t>
    </rPh>
    <rPh sb="2" eb="5">
      <t>リョウシュウショ</t>
    </rPh>
    <rPh sb="5" eb="6">
      <t>トウ</t>
    </rPh>
    <rPh sb="6" eb="8">
      <t>ジジツ</t>
    </rPh>
    <rPh sb="9" eb="10">
      <t>ショウ</t>
    </rPh>
    <rPh sb="12" eb="14">
      <t>ショルイ</t>
    </rPh>
    <rPh sb="15" eb="16">
      <t>ウツ</t>
    </rPh>
    <rPh sb="18" eb="20">
      <t>テンプ</t>
    </rPh>
    <phoneticPr fontId="1"/>
  </si>
  <si>
    <t>　標記について、地づ第</t>
    <rPh sb="1" eb="3">
      <t>ヒョウキ</t>
    </rPh>
    <rPh sb="8" eb="9">
      <t>チ</t>
    </rPh>
    <rPh sb="10" eb="11">
      <t>ダイ</t>
    </rPh>
    <phoneticPr fontId="1"/>
  </si>
  <si>
    <t>様式第7号(第11条関係)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</si>
  <si>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（別紙）</t>
    <rPh sb="1" eb="3">
      <t>ベッシ</t>
    </rPh>
    <phoneticPr fontId="1"/>
  </si>
  <si>
    <t>横手市地域づくり活動補助金　効果報告書</t>
    <rPh sb="0" eb="3">
      <t>ヨコテシ</t>
    </rPh>
    <rPh sb="3" eb="5">
      <t>チイキ</t>
    </rPh>
    <rPh sb="8" eb="10">
      <t>カツドウ</t>
    </rPh>
    <rPh sb="10" eb="13">
      <t>ホジョキン</t>
    </rPh>
    <rPh sb="14" eb="16">
      <t>コウカ</t>
    </rPh>
    <rPh sb="16" eb="19">
      <t>ホウコクショ</t>
    </rPh>
    <phoneticPr fontId="1"/>
  </si>
  <si>
    <t>申請区分</t>
    <rPh sb="0" eb="2">
      <t>シンセイ</t>
    </rPh>
    <rPh sb="2" eb="4">
      <t>クブン</t>
    </rPh>
    <phoneticPr fontId="1"/>
  </si>
  <si>
    <t>地域運営組織・地区会議事業</t>
    <rPh sb="0" eb="2">
      <t>チイキ</t>
    </rPh>
    <rPh sb="2" eb="4">
      <t>ウンエイ</t>
    </rPh>
    <rPh sb="4" eb="6">
      <t>ソシキ</t>
    </rPh>
    <rPh sb="7" eb="9">
      <t>チク</t>
    </rPh>
    <rPh sb="9" eb="11">
      <t>カイギ</t>
    </rPh>
    <rPh sb="11" eb="13">
      <t>ジギョウ</t>
    </rPh>
    <phoneticPr fontId="1"/>
  </si>
  <si>
    <t>（</t>
  </si>
  <si>
    <t>１０</t>
  </si>
  <si>
    <t>／１０）</t>
  </si>
  <si>
    <t>共助組織　地域課題解決型事業</t>
    <rPh sb="0" eb="4">
      <t>キョウジョソシキ</t>
    </rPh>
    <rPh sb="5" eb="7">
      <t>チイキ</t>
    </rPh>
    <rPh sb="7" eb="9">
      <t>カダイ</t>
    </rPh>
    <rPh sb="9" eb="12">
      <t>カイケツガタ</t>
    </rPh>
    <rPh sb="12" eb="14">
      <t>ジギョウ</t>
    </rPh>
    <phoneticPr fontId="1"/>
  </si>
  <si>
    <t>３</t>
  </si>
  <si>
    <t>／　５）</t>
  </si>
  <si>
    <t>非営利団体　地域課題解決型事業</t>
    <rPh sb="0" eb="3">
      <t>ヒエイリ</t>
    </rPh>
    <rPh sb="3" eb="5">
      <t>ダンタイ</t>
    </rPh>
    <rPh sb="6" eb="8">
      <t>チイキ</t>
    </rPh>
    <rPh sb="8" eb="10">
      <t>カダイ</t>
    </rPh>
    <rPh sb="10" eb="13">
      <t>カイケツガタ</t>
    </rPh>
    <rPh sb="13" eb="15">
      <t>ジギョウ</t>
    </rPh>
    <phoneticPr fontId="1"/>
  </si>
  <si>
    <t>非営利団体　イベント型事業</t>
    <rPh sb="0" eb="3">
      <t>ヒエイリ</t>
    </rPh>
    <rPh sb="3" eb="5">
      <t>ダンタイ</t>
    </rPh>
    <rPh sb="10" eb="11">
      <t>ガタ</t>
    </rPh>
    <rPh sb="11" eb="13">
      <t>ジギョウ</t>
    </rPh>
    <phoneticPr fontId="1"/>
  </si>
  <si>
    <t>１</t>
  </si>
  <si>
    <t>／　２）</t>
  </si>
  <si>
    <t>旧元気の出る地域づくり事業</t>
    <rPh sb="0" eb="1">
      <t>キュウ</t>
    </rPh>
    <rPh sb="1" eb="3">
      <t>ゲンキ</t>
    </rPh>
    <rPh sb="4" eb="5">
      <t>デ</t>
    </rPh>
    <rPh sb="6" eb="8">
      <t>チイキ</t>
    </rPh>
    <rPh sb="11" eb="13">
      <t>ジギョウ</t>
    </rPh>
    <phoneticPr fontId="1"/>
  </si>
  <si>
    <t>総事業費</t>
    <rPh sb="0" eb="1">
      <t>ソウ</t>
    </rPh>
    <rPh sb="1" eb="3">
      <t>ジギョウ</t>
    </rPh>
    <rPh sb="3" eb="4">
      <t>ヒ</t>
    </rPh>
    <phoneticPr fontId="1"/>
  </si>
  <si>
    <t>円</t>
    <rPh sb="0" eb="1">
      <t>エン</t>
    </rPh>
    <phoneticPr fontId="1"/>
  </si>
  <si>
    <t>交付額</t>
    <rPh sb="0" eb="2">
      <t>コウフ</t>
    </rPh>
    <rPh sb="2" eb="3">
      <t>ガク</t>
    </rPh>
    <phoneticPr fontId="1"/>
  </si>
  <si>
    <t>事業名</t>
    <rPh sb="0" eb="2">
      <t>ジギョウ</t>
    </rPh>
    <rPh sb="2" eb="3">
      <t>メイ</t>
    </rPh>
    <phoneticPr fontId="1"/>
  </si>
  <si>
    <t>実施期間</t>
    <rPh sb="0" eb="2">
      <t>ジッシ</t>
    </rPh>
    <rPh sb="2" eb="4">
      <t>キカン</t>
    </rPh>
    <phoneticPr fontId="1"/>
  </si>
  <si>
    <t>～</t>
    <phoneticPr fontId="1"/>
  </si>
  <si>
    <t>実施日</t>
    <rPh sb="0" eb="2">
      <t>ジッシ</t>
    </rPh>
    <phoneticPr fontId="1"/>
  </si>
  <si>
    <t>実施場所</t>
    <rPh sb="0" eb="2">
      <t>ジッシ</t>
    </rPh>
    <rPh sb="2" eb="4">
      <t>バショ</t>
    </rPh>
    <phoneticPr fontId="1"/>
  </si>
  <si>
    <t>実施内容</t>
    <rPh sb="0" eb="2">
      <t>ジッシ</t>
    </rPh>
    <rPh sb="2" eb="4">
      <t>ナイヨウ</t>
    </rPh>
    <phoneticPr fontId="1"/>
  </si>
  <si>
    <t>【どのような事業を、どのように行ったか】</t>
    <rPh sb="6" eb="8">
      <t>ジギョウ</t>
    </rPh>
    <rPh sb="15" eb="16">
      <t>オコナ</t>
    </rPh>
    <phoneticPr fontId="1"/>
  </si>
  <si>
    <t>目標</t>
    <rPh sb="0" eb="2">
      <t>モクヒョウ</t>
    </rPh>
    <phoneticPr fontId="1"/>
  </si>
  <si>
    <t>目標数値</t>
    <rPh sb="0" eb="2">
      <t>モクヒョウ</t>
    </rPh>
    <rPh sb="2" eb="4">
      <t>スウチ</t>
    </rPh>
    <phoneticPr fontId="1"/>
  </si>
  <si>
    <t>実績数値</t>
    <rPh sb="0" eb="2">
      <t>ジッセキ</t>
    </rPh>
    <rPh sb="2" eb="4">
      <t>スウチ</t>
    </rPh>
    <phoneticPr fontId="1"/>
  </si>
  <si>
    <t>事業結果の検証</t>
    <rPh sb="0" eb="2">
      <t>ジギョウ</t>
    </rPh>
    <rPh sb="2" eb="4">
      <t>ケッカ</t>
    </rPh>
    <rPh sb="5" eb="7">
      <t>ケンショウ</t>
    </rPh>
    <phoneticPr fontId="1"/>
  </si>
  <si>
    <t>【目標を達成できた、または、できなかった要因は何か。その要因をどのようにクリアするか】</t>
    <rPh sb="1" eb="3">
      <t>モクヒョウ</t>
    </rPh>
    <rPh sb="4" eb="6">
      <t>タッセイ</t>
    </rPh>
    <rPh sb="20" eb="22">
      <t>ヨウイン</t>
    </rPh>
    <rPh sb="23" eb="24">
      <t>ナニ</t>
    </rPh>
    <rPh sb="28" eb="30">
      <t>ヨウイン</t>
    </rPh>
    <phoneticPr fontId="1"/>
  </si>
  <si>
    <t>事業の成果</t>
    <rPh sb="0" eb="2">
      <t>ジギョウ</t>
    </rPh>
    <rPh sb="3" eb="5">
      <t>セイカ</t>
    </rPh>
    <phoneticPr fontId="1"/>
  </si>
  <si>
    <t>【事業の実施により、どのような効果が得られたか】</t>
    <rPh sb="1" eb="3">
      <t>ジギョウ</t>
    </rPh>
    <rPh sb="4" eb="6">
      <t>ジッシ</t>
    </rPh>
    <rPh sb="15" eb="17">
      <t>コウカ</t>
    </rPh>
    <rPh sb="18" eb="19">
      <t>エ</t>
    </rPh>
    <phoneticPr fontId="1"/>
  </si>
  <si>
    <t>今後の課題と
解決方法</t>
    <rPh sb="0" eb="2">
      <t>コンゴ</t>
    </rPh>
    <rPh sb="3" eb="5">
      <t>カダイ</t>
    </rPh>
    <rPh sb="7" eb="9">
      <t>カイケツ</t>
    </rPh>
    <rPh sb="9" eb="11">
      <t>ホウホウ</t>
    </rPh>
    <phoneticPr fontId="1"/>
  </si>
  <si>
    <t>【継続していくための課題、また解決に向けてどのようなことを行ったらよいか】</t>
    <rPh sb="1" eb="3">
      <t>ケイゾク</t>
    </rPh>
    <rPh sb="10" eb="12">
      <t>カダイ</t>
    </rPh>
    <rPh sb="15" eb="17">
      <t>カイケツ</t>
    </rPh>
    <rPh sb="18" eb="19">
      <t>ム</t>
    </rPh>
    <rPh sb="29" eb="30">
      <t>オコナ</t>
    </rPh>
    <phoneticPr fontId="1"/>
  </si>
  <si>
    <t>事業に対する自己評価</t>
    <rPh sb="0" eb="2">
      <t>ジギョウ</t>
    </rPh>
    <rPh sb="3" eb="4">
      <t>タイ</t>
    </rPh>
    <rPh sb="6" eb="8">
      <t>ジコ</t>
    </rPh>
    <rPh sb="8" eb="10">
      <t>ヒョウカ</t>
    </rPh>
    <phoneticPr fontId="1"/>
  </si>
  <si>
    <t>項目</t>
    <rPh sb="0" eb="2">
      <t>コウモク</t>
    </rPh>
    <phoneticPr fontId="1"/>
  </si>
  <si>
    <t>視点</t>
    <rPh sb="0" eb="2">
      <t>シテン</t>
    </rPh>
    <phoneticPr fontId="1"/>
  </si>
  <si>
    <t>自己評価</t>
    <rPh sb="0" eb="2">
      <t>ジコ</t>
    </rPh>
    <rPh sb="2" eb="4">
      <t>ヒョウカ</t>
    </rPh>
    <phoneticPr fontId="1"/>
  </si>
  <si>
    <t>評価の根拠</t>
    <rPh sb="0" eb="2">
      <t>ヒョウカ</t>
    </rPh>
    <rPh sb="3" eb="5">
      <t>コンキョ</t>
    </rPh>
    <phoneticPr fontId="1"/>
  </si>
  <si>
    <t>実現性</t>
    <rPh sb="0" eb="3">
      <t>ジツゲンセイ</t>
    </rPh>
    <phoneticPr fontId="1"/>
  </si>
  <si>
    <t>事業を成功させるための計画、アイデアを十分に練ることができましたか。</t>
    <rPh sb="0" eb="2">
      <t>ジギョウ</t>
    </rPh>
    <rPh sb="3" eb="5">
      <t>セイコウ</t>
    </rPh>
    <rPh sb="11" eb="13">
      <t>ケイカク</t>
    </rPh>
    <rPh sb="19" eb="21">
      <t>ジュウブン</t>
    </rPh>
    <rPh sb="22" eb="23">
      <t>ネ</t>
    </rPh>
    <phoneticPr fontId="1"/>
  </si>
  <si>
    <t>目標をクリアするための課題を把握できていましたか。</t>
    <rPh sb="0" eb="2">
      <t>モクヒョウ</t>
    </rPh>
    <rPh sb="11" eb="13">
      <t>カダイ</t>
    </rPh>
    <rPh sb="14" eb="16">
      <t>ハアク</t>
    </rPh>
    <phoneticPr fontId="1"/>
  </si>
  <si>
    <t>適正な目標が設定できましたか。</t>
    <rPh sb="0" eb="2">
      <t>テキセイ</t>
    </rPh>
    <rPh sb="3" eb="5">
      <t>モクヒョウ</t>
    </rPh>
    <rPh sb="6" eb="8">
      <t>セッテイ</t>
    </rPh>
    <phoneticPr fontId="1"/>
  </si>
  <si>
    <t>事業の実施によって、期待した効果をあげることができましたか。</t>
    <rPh sb="0" eb="2">
      <t>ジギョウ</t>
    </rPh>
    <rPh sb="3" eb="5">
      <t>ジッシ</t>
    </rPh>
    <rPh sb="10" eb="12">
      <t>キタイ</t>
    </rPh>
    <rPh sb="14" eb="16">
      <t>コウカ</t>
    </rPh>
    <phoneticPr fontId="1"/>
  </si>
  <si>
    <t>社会的
ニーズ</t>
    <rPh sb="0" eb="3">
      <t>シャカイテキ</t>
    </rPh>
    <phoneticPr fontId="1"/>
  </si>
  <si>
    <t>事業を実施することで、地域の課題を解決することができましたか。</t>
    <rPh sb="0" eb="2">
      <t>ジギョウ</t>
    </rPh>
    <rPh sb="3" eb="5">
      <t>ジッシ</t>
    </rPh>
    <rPh sb="11" eb="13">
      <t>チイキ</t>
    </rPh>
    <rPh sb="14" eb="16">
      <t>カダイ</t>
    </rPh>
    <rPh sb="17" eb="19">
      <t>カイケツ</t>
    </rPh>
    <phoneticPr fontId="1"/>
  </si>
  <si>
    <t>地域の活性化を図り、地域資源を活かすことができましたか。</t>
    <rPh sb="0" eb="2">
      <t>チイキ</t>
    </rPh>
    <rPh sb="3" eb="6">
      <t>カッセイカ</t>
    </rPh>
    <rPh sb="7" eb="8">
      <t>ハカ</t>
    </rPh>
    <rPh sb="10" eb="12">
      <t>チイキ</t>
    </rPh>
    <rPh sb="12" eb="14">
      <t>シゲン</t>
    </rPh>
    <rPh sb="15" eb="16">
      <t>イ</t>
    </rPh>
    <phoneticPr fontId="1"/>
  </si>
  <si>
    <t>公益性</t>
    <rPh sb="0" eb="3">
      <t>コウエキセイ</t>
    </rPh>
    <phoneticPr fontId="1"/>
  </si>
  <si>
    <t>多くの地域住民の参加がありましたか。</t>
    <rPh sb="0" eb="1">
      <t>オオ</t>
    </rPh>
    <rPh sb="3" eb="5">
      <t>チイキ</t>
    </rPh>
    <rPh sb="5" eb="7">
      <t>ジュウミン</t>
    </rPh>
    <rPh sb="8" eb="10">
      <t>サンカ</t>
    </rPh>
    <phoneticPr fontId="1"/>
  </si>
  <si>
    <t>市民の税金の使われ方としてふさわしい事業だと思いますか。</t>
    <rPh sb="0" eb="2">
      <t>シミン</t>
    </rPh>
    <rPh sb="3" eb="5">
      <t>ゼイキン</t>
    </rPh>
    <rPh sb="6" eb="7">
      <t>ツカ</t>
    </rPh>
    <rPh sb="9" eb="10">
      <t>カタ</t>
    </rPh>
    <rPh sb="18" eb="20">
      <t>ジギョウ</t>
    </rPh>
    <rPh sb="22" eb="23">
      <t>オモ</t>
    </rPh>
    <phoneticPr fontId="1"/>
  </si>
  <si>
    <t>市全体への広がりが期待できる事業だと思いますか。</t>
    <rPh sb="0" eb="1">
      <t>シ</t>
    </rPh>
    <rPh sb="1" eb="3">
      <t>ゼンタイ</t>
    </rPh>
    <rPh sb="5" eb="6">
      <t>ヒロ</t>
    </rPh>
    <rPh sb="9" eb="11">
      <t>キタイ</t>
    </rPh>
    <rPh sb="14" eb="16">
      <t>ジギョウ</t>
    </rPh>
    <rPh sb="18" eb="19">
      <t>オモ</t>
    </rPh>
    <phoneticPr fontId="1"/>
  </si>
  <si>
    <t>補助金の
有効活用</t>
    <rPh sb="0" eb="3">
      <t>ホジョキン</t>
    </rPh>
    <rPh sb="5" eb="7">
      <t>ユウコウ</t>
    </rPh>
    <rPh sb="7" eb="9">
      <t>カツヨウ</t>
    </rPh>
    <phoneticPr fontId="1"/>
  </si>
  <si>
    <t>収支計画に無理はありませんでしたか。</t>
    <rPh sb="0" eb="2">
      <t>シュウシ</t>
    </rPh>
    <rPh sb="2" eb="4">
      <t>ケイカク</t>
    </rPh>
    <rPh sb="5" eb="7">
      <t>ムリ</t>
    </rPh>
    <phoneticPr fontId="1"/>
  </si>
  <si>
    <t>地域住民からの労力の提供はありましたか。</t>
    <rPh sb="0" eb="2">
      <t>チイキ</t>
    </rPh>
    <rPh sb="2" eb="4">
      <t>ジュウミン</t>
    </rPh>
    <rPh sb="7" eb="9">
      <t>ロウリョク</t>
    </rPh>
    <rPh sb="10" eb="12">
      <t>テイキョウ</t>
    </rPh>
    <phoneticPr fontId="1"/>
  </si>
  <si>
    <t>発展性
継続性</t>
    <rPh sb="0" eb="3">
      <t>ハッテンセイ</t>
    </rPh>
    <rPh sb="4" eb="7">
      <t>ケイゾクセイ</t>
    </rPh>
    <phoneticPr fontId="1"/>
  </si>
  <si>
    <t>今後も事業を継続できそうですか。</t>
    <rPh sb="0" eb="2">
      <t>コンゴ</t>
    </rPh>
    <rPh sb="3" eb="5">
      <t>ジギョウ</t>
    </rPh>
    <rPh sb="6" eb="8">
      <t>ケイゾク</t>
    </rPh>
    <phoneticPr fontId="1"/>
  </si>
  <si>
    <t>参加料や入場料など、財源の確保に努めましたか。</t>
    <rPh sb="0" eb="3">
      <t>サンカリョウ</t>
    </rPh>
    <rPh sb="4" eb="7">
      <t>ニュウジョウリョウ</t>
    </rPh>
    <rPh sb="10" eb="12">
      <t>ザイゲン</t>
    </rPh>
    <rPh sb="13" eb="15">
      <t>カクホ</t>
    </rPh>
    <rPh sb="16" eb="17">
      <t>ツト</t>
    </rPh>
    <phoneticPr fontId="1"/>
  </si>
  <si>
    <t>補助金以外の資金を計画どおりに調達することができましたか。</t>
    <rPh sb="0" eb="3">
      <t>ホジョキン</t>
    </rPh>
    <rPh sb="3" eb="5">
      <t>イガイ</t>
    </rPh>
    <rPh sb="6" eb="8">
      <t>シキン</t>
    </rPh>
    <rPh sb="9" eb="11">
      <t>ケイカク</t>
    </rPh>
    <rPh sb="15" eb="17">
      <t>チョウタツ</t>
    </rPh>
    <phoneticPr fontId="1"/>
  </si>
  <si>
    <t>将来的に補助金に頼らず自立できそうですか。</t>
    <rPh sb="0" eb="3">
      <t>ショウライテキ</t>
    </rPh>
    <rPh sb="4" eb="7">
      <t>ホジョキン</t>
    </rPh>
    <rPh sb="8" eb="9">
      <t>タヨ</t>
    </rPh>
    <rPh sb="11" eb="13">
      <t>ジリツ</t>
    </rPh>
    <phoneticPr fontId="1"/>
  </si>
  <si>
    <t>収　入</t>
    <rPh sb="0" eb="1">
      <t>オサム</t>
    </rPh>
    <rPh sb="2" eb="3">
      <t>イリ</t>
    </rPh>
    <phoneticPr fontId="1"/>
  </si>
  <si>
    <t>市補助金</t>
    <rPh sb="0" eb="1">
      <t>シ</t>
    </rPh>
    <rPh sb="1" eb="3">
      <t>ホジョ</t>
    </rPh>
    <rPh sb="3" eb="4">
      <t>キン</t>
    </rPh>
    <phoneticPr fontId="1"/>
  </si>
  <si>
    <t>自己資金</t>
    <rPh sb="0" eb="2">
      <t>ジコ</t>
    </rPh>
    <rPh sb="2" eb="4">
      <t>シキン</t>
    </rPh>
    <phoneticPr fontId="1"/>
  </si>
  <si>
    <t>参加者負担金</t>
    <rPh sb="0" eb="3">
      <t>サンカシャ</t>
    </rPh>
    <rPh sb="3" eb="6">
      <t>フタンキン</t>
    </rPh>
    <phoneticPr fontId="1"/>
  </si>
  <si>
    <t>寄附金、協賛金</t>
    <rPh sb="0" eb="3">
      <t>キフキン</t>
    </rPh>
    <rPh sb="4" eb="7">
      <t>キョウサンキン</t>
    </rPh>
    <phoneticPr fontId="1"/>
  </si>
  <si>
    <t>事業収入</t>
    <rPh sb="0" eb="2">
      <t>ジギョウ</t>
    </rPh>
    <rPh sb="2" eb="4">
      <t>シュウニュウ</t>
    </rPh>
    <phoneticPr fontId="1"/>
  </si>
  <si>
    <t>その他収入</t>
    <rPh sb="2" eb="3">
      <t>タ</t>
    </rPh>
    <rPh sb="3" eb="5">
      <t>シュウニュウ</t>
    </rPh>
    <phoneticPr fontId="1"/>
  </si>
  <si>
    <t>収入合計</t>
    <rPh sb="0" eb="2">
      <t>シュウニュウ</t>
    </rPh>
    <rPh sb="2" eb="4">
      <t>ゴウケイ</t>
    </rPh>
    <phoneticPr fontId="1"/>
  </si>
  <si>
    <t>支　出</t>
    <rPh sb="0" eb="1">
      <t>ササ</t>
    </rPh>
    <rPh sb="2" eb="3">
      <t>デ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</si>
  <si>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</si>
  <si>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報償費・謝礼（賞品）</t>
    <rPh sb="0" eb="3">
      <t>ホウショウヒ</t>
    </rPh>
    <rPh sb="4" eb="6">
      <t>シャレイ</t>
    </rPh>
    <rPh sb="7" eb="9">
      <t>ショウヒン</t>
    </rPh>
    <phoneticPr fontId="1"/>
  </si>
  <si>
    <t>報償費・謝礼（謝礼）</t>
    <rPh sb="0" eb="3">
      <t>ホウショウヒ</t>
    </rPh>
    <rPh sb="4" eb="6">
      <t>シャレイ</t>
    </rPh>
    <rPh sb="7" eb="9">
      <t>シャレイ</t>
    </rPh>
    <phoneticPr fontId="1"/>
  </si>
  <si>
    <t>旅費</t>
    <rPh sb="0" eb="2">
      <t>リョヒ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</si>
  <si>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</si>
  <si>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食糧費</t>
    <rPh sb="0" eb="2">
      <t>ショクリョウ</t>
    </rPh>
    <rPh sb="2" eb="3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</si>
  <si>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</si>
  <si>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委託料</t>
    <rPh sb="0" eb="3">
      <t>イタクリョウ</t>
    </rPh>
    <phoneticPr fontId="1"/>
  </si>
  <si>
    <t>広告料</t>
    <rPh sb="0" eb="3">
      <t>コウコクリョウ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</si>
  <si>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</si>
  <si>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保険料</t>
    <rPh sb="0" eb="3">
      <t>ホケンリョウ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</si>
  <si>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</si>
  <si>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手数料</t>
    <rPh sb="0" eb="3">
      <t>テスウリョウ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</si>
  <si>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</si>
  <si>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その他</t>
    <rPh sb="2" eb="3">
      <t>タ</t>
    </rPh>
    <phoneticPr fontId="1"/>
  </si>
  <si>
    <t>小計</t>
    <rPh sb="0" eb="1">
      <t>ショウ</t>
    </rPh>
    <rPh sb="1" eb="2">
      <t>ケイ</t>
    </rPh>
    <phoneticPr fontId="1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</si>
  <si>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</si>
  <si>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小計</t>
    <rPh sb="0" eb="2">
      <t>ショウケイ</t>
    </rPh>
    <phoneticPr fontId="1"/>
  </si>
  <si>
    <t>支出合計</t>
    <rPh sb="0" eb="2">
      <t>シシュツ</t>
    </rPh>
    <rPh sb="2" eb="4">
      <t>ゴウケイ</t>
    </rPh>
    <phoneticPr fontId="1"/>
  </si>
  <si>
    <t>代表者</t>
    <rPh sb="0" eb="3">
      <t>ダイヒョウシャ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</si>
  <si>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</si>
  <si>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</si>
  <si>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</si>
  <si>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</si>
  <si>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</si>
  <si>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号－</t>
    <rPh sb="0" eb="1">
      <t>ゴウ</t>
    </rPh>
    <phoneticPr fontId="1"/>
  </si>
  <si>
    <t>の交付決定通知書に係る事業実績報告書を</t>
    <rPh sb="1" eb="3">
      <t>コウフ</t>
    </rPh>
    <rPh sb="3" eb="5">
      <t>ケッテイ</t>
    </rPh>
    <rPh sb="5" eb="7">
      <t>ツウチ</t>
    </rPh>
    <rPh sb="7" eb="8">
      <t>ショ</t>
    </rPh>
    <rPh sb="9" eb="10">
      <t>カカ</t>
    </rPh>
    <rPh sb="11" eb="13">
      <t>ジギョウ</t>
    </rPh>
    <rPh sb="13" eb="15">
      <t>ジッセキ</t>
    </rPh>
    <rPh sb="15" eb="18">
      <t>ホウコクショ</t>
    </rPh>
    <phoneticPr fontId="1"/>
  </si>
  <si>
    <t>補助対象経費</t>
    <rPh sb="0" eb="6">
      <t>ホジョタイショウケイヒ</t>
    </rPh>
    <phoneticPr fontId="1"/>
  </si>
  <si>
    <t>補助対象外経費</t>
    <rPh sb="0" eb="4">
      <t>ホジョタイショウ</t>
    </rPh>
    <rPh sb="4" eb="5">
      <t>ガイ</t>
    </rPh>
    <rPh sb="5" eb="7">
      <t>ケイヒ</t>
    </rPh>
    <phoneticPr fontId="1"/>
  </si>
  <si>
    <t>支出項目</t>
    <rPh sb="0" eb="4">
      <t>シシュツコウモク</t>
    </rPh>
    <phoneticPr fontId="1"/>
  </si>
  <si>
    <t>ページ</t>
    <phoneticPr fontId="1"/>
  </si>
  <si>
    <t>／</t>
    <phoneticPr fontId="1"/>
  </si>
  <si>
    <t>補助対象経費額計</t>
    <rPh sb="0" eb="6">
      <t>ホジョタイショウケイヒ</t>
    </rPh>
    <rPh sb="6" eb="7">
      <t>ガク</t>
    </rPh>
    <rPh sb="7" eb="8">
      <t>ケイ</t>
    </rPh>
    <phoneticPr fontId="1"/>
  </si>
  <si>
    <t>補助対象外経費額計</t>
    <rPh sb="0" eb="2">
      <t>ホジョ</t>
    </rPh>
    <rPh sb="2" eb="4">
      <t>タイショウ</t>
    </rPh>
    <rPh sb="4" eb="5">
      <t>ガイ</t>
    </rPh>
    <rPh sb="5" eb="7">
      <t>ケイヒ</t>
    </rPh>
    <rPh sb="7" eb="8">
      <t>ガク</t>
    </rPh>
    <rPh sb="8" eb="9">
      <t>ケイ</t>
    </rPh>
    <phoneticPr fontId="1"/>
  </si>
  <si>
    <t>非表示列</t>
    <rPh sb="0" eb="3">
      <t>ヒヒョウジ</t>
    </rPh>
    <rPh sb="3" eb="4">
      <t>レツ</t>
    </rPh>
    <phoneticPr fontId="1"/>
  </si>
  <si>
    <t>金額（全体）</t>
    <rPh sb="0" eb="2">
      <t>キンガク</t>
    </rPh>
    <rPh sb="3" eb="5">
      <t>ゼンタイ</t>
    </rPh>
    <phoneticPr fontId="1"/>
  </si>
  <si>
    <t>説明（積算根拠）</t>
    <rPh sb="0" eb="2">
      <t>セツメイ</t>
    </rPh>
    <rPh sb="3" eb="5">
      <t>セキサン</t>
    </rPh>
    <rPh sb="5" eb="7">
      <t>コンキョ</t>
    </rPh>
    <phoneticPr fontId="1"/>
  </si>
  <si>
    <t>地域づくり活動補助金</t>
    <rPh sb="0" eb="2">
      <t>チイキ</t>
    </rPh>
    <rPh sb="5" eb="10">
      <t>カツドウホジョキン</t>
    </rPh>
    <phoneticPr fontId="16"/>
  </si>
  <si>
    <t>区分判定</t>
    <rPh sb="0" eb="4">
      <t>クブンハンテイ</t>
    </rPh>
    <phoneticPr fontId="1"/>
  </si>
  <si>
    <t>補助率判定</t>
    <rPh sb="0" eb="3">
      <t>ホジョリツ</t>
    </rPh>
    <rPh sb="3" eb="5">
      <t>ハンテイ</t>
    </rPh>
    <phoneticPr fontId="1"/>
  </si>
  <si>
    <t>上限額</t>
    <rPh sb="0" eb="3">
      <t>ジョウゲンガク</t>
    </rPh>
    <phoneticPr fontId="1"/>
  </si>
  <si>
    <t>金額
(補助対象)</t>
    <rPh sb="0" eb="2">
      <t>キンガク</t>
    </rPh>
    <rPh sb="4" eb="8">
      <t>ホジョタイショウ</t>
    </rPh>
    <phoneticPr fontId="16"/>
  </si>
  <si>
    <t>金額
(上限超過・補助対象外)</t>
    <rPh sb="0" eb="2">
      <t>キンガク</t>
    </rPh>
    <rPh sb="4" eb="8">
      <t>ジョウゲンチョウカ</t>
    </rPh>
    <rPh sb="9" eb="14">
      <t>ホジョタイショウガイ</t>
    </rPh>
    <phoneticPr fontId="1"/>
  </si>
  <si>
    <t>調整支出額計</t>
    <rPh sb="0" eb="2">
      <t>チョウセイ</t>
    </rPh>
    <rPh sb="2" eb="5">
      <t>シシュツガク</t>
    </rPh>
    <rPh sb="5" eb="6">
      <t>ケイ</t>
    </rPh>
    <phoneticPr fontId="1"/>
  </si>
  <si>
    <t>上限額説明</t>
    <rPh sb="0" eb="3">
      <t>ジョウゲンガク</t>
    </rPh>
    <rPh sb="3" eb="5">
      <t>セツメイ</t>
    </rPh>
    <phoneticPr fontId="16"/>
  </si>
  <si>
    <t>総事業費の20%以内、上限5万円</t>
    <rPh sb="0" eb="4">
      <t>ソウジギョウヒ</t>
    </rPh>
    <rPh sb="8" eb="10">
      <t>イナイ</t>
    </rPh>
    <rPh sb="11" eb="13">
      <t>ジョウゲン</t>
    </rPh>
    <rPh sb="14" eb="16">
      <t>マンエン</t>
    </rPh>
    <phoneticPr fontId="16"/>
  </si>
  <si>
    <t>総事業費の30%以内、上限20万円</t>
    <rPh sb="0" eb="4">
      <t>ソウジギョウヒ</t>
    </rPh>
    <rPh sb="8" eb="10">
      <t>イナイ</t>
    </rPh>
    <rPh sb="11" eb="13">
      <t>ジョウゲン</t>
    </rPh>
    <rPh sb="15" eb="17">
      <t>マンエン</t>
    </rPh>
    <phoneticPr fontId="16"/>
  </si>
  <si>
    <t>総事業費の30%以内、上限10万円</t>
    <rPh sb="0" eb="4">
      <t>ソウジギョウヒ</t>
    </rPh>
    <rPh sb="8" eb="10">
      <t>イナイ</t>
    </rPh>
    <rPh sb="11" eb="13">
      <t>ジョウゲン</t>
    </rPh>
    <rPh sb="15" eb="17">
      <t>マンエン</t>
    </rPh>
    <phoneticPr fontId="16"/>
  </si>
  <si>
    <t>総事業費の50%以内、上限25万円</t>
    <rPh sb="0" eb="4">
      <t>ソウジギョウヒ</t>
    </rPh>
    <rPh sb="8" eb="10">
      <t>イナイ</t>
    </rPh>
    <rPh sb="11" eb="13">
      <t>ジョウゲン</t>
    </rPh>
    <rPh sb="15" eb="17">
      <t>マンエン</t>
    </rPh>
    <phoneticPr fontId="16"/>
  </si>
  <si>
    <t>総事業費の20%以内、上限10万円</t>
    <rPh sb="0" eb="4">
      <t>ソウジギョウヒ</t>
    </rPh>
    <rPh sb="8" eb="10">
      <t>イナイ</t>
    </rPh>
    <rPh sb="11" eb="13">
      <t>ジョウゲン</t>
    </rPh>
    <rPh sb="15" eb="17">
      <t>マンエン</t>
    </rPh>
    <phoneticPr fontId="16"/>
  </si>
  <si>
    <t>上限額設定</t>
    <rPh sb="0" eb="5">
      <t>ジョウゲンガクセッテイ</t>
    </rPh>
    <phoneticPr fontId="1"/>
  </si>
  <si>
    <t>合計額</t>
    <rPh sb="0" eb="3">
      <t>ゴウケイガク</t>
    </rPh>
    <phoneticPr fontId="1"/>
  </si>
  <si>
    <t>補助対象総額</t>
    <rPh sb="0" eb="4">
      <t>ホジョタイショウ</t>
    </rPh>
    <rPh sb="4" eb="6">
      <t>ソウガク</t>
    </rPh>
    <phoneticPr fontId="1"/>
  </si>
  <si>
    <t>総事業費の○%</t>
    <rPh sb="0" eb="4">
      <t>ソウジギョウヒ</t>
    </rPh>
    <phoneticPr fontId="1"/>
  </si>
  <si>
    <t>予備1</t>
    <rPh sb="0" eb="2">
      <t>ヨビ</t>
    </rPh>
    <phoneticPr fontId="1"/>
  </si>
  <si>
    <t>予備2</t>
    <phoneticPr fontId="1"/>
  </si>
  <si>
    <t>予備2</t>
  </si>
  <si>
    <t>予備3</t>
    <phoneticPr fontId="1"/>
  </si>
  <si>
    <t>予備3</t>
  </si>
  <si>
    <t>予備4</t>
    <phoneticPr fontId="1"/>
  </si>
  <si>
    <t>予備4</t>
  </si>
  <si>
    <t>予算</t>
    <rPh sb="0" eb="2">
      <t>ヨサン</t>
    </rPh>
    <phoneticPr fontId="1"/>
  </si>
  <si>
    <t>決算</t>
    <rPh sb="0" eb="2">
      <t>ケッサン</t>
    </rPh>
    <phoneticPr fontId="1"/>
  </si>
  <si>
    <t>説明</t>
    <phoneticPr fontId="1"/>
  </si>
  <si>
    <t>　</t>
    <phoneticPr fontId="1"/>
  </si>
  <si>
    <t>○収入合計と支出合計は、同じ金額となるように調整してください。</t>
    <phoneticPr fontId="1"/>
  </si>
  <si>
    <t>○説明は、できる限り具体的に記入してください。</t>
    <rPh sb="8" eb="9">
      <t>カギ</t>
    </rPh>
    <phoneticPr fontId="1"/>
  </si>
  <si>
    <t>※行の追加はできない設定なので、不要な項目は必要な項目へ変更、</t>
    <rPh sb="10" eb="12">
      <t>セッテイ</t>
    </rPh>
    <phoneticPr fontId="1"/>
  </si>
  <si>
    <t>　説明（積算根拠）が不足する場合は行の高さを調整してください。</t>
    <phoneticPr fontId="1"/>
  </si>
  <si>
    <t>F17～30セルの関数は申請書の収支計画書と同じ動き</t>
    <rPh sb="9" eb="11">
      <t>カンスウ</t>
    </rPh>
    <rPh sb="12" eb="15">
      <t>シンセイショ</t>
    </rPh>
    <rPh sb="16" eb="18">
      <t>シュウシ</t>
    </rPh>
    <rPh sb="18" eb="20">
      <t>ケイカク</t>
    </rPh>
    <rPh sb="20" eb="21">
      <t>ショ</t>
    </rPh>
    <rPh sb="22" eb="23">
      <t>オナ</t>
    </rPh>
    <rPh sb="24" eb="25">
      <t>ウゴ</t>
    </rPh>
    <phoneticPr fontId="1"/>
  </si>
  <si>
    <t>横手市地域づくり活動補助金　収支決算書</t>
    <phoneticPr fontId="1"/>
  </si>
  <si>
    <t>１．提出書類の確認</t>
    <rPh sb="2" eb="6">
      <t>テイシュツショルイ</t>
    </rPh>
    <rPh sb="7" eb="9">
      <t>カクニン</t>
    </rPh>
    <phoneticPr fontId="1"/>
  </si>
  <si>
    <t>書類名</t>
    <rPh sb="0" eb="3">
      <t>ショルイメイ</t>
    </rPh>
    <phoneticPr fontId="1"/>
  </si>
  <si>
    <t>提出の要否</t>
    <rPh sb="0" eb="2">
      <t>テイシュツ</t>
    </rPh>
    <rPh sb="3" eb="5">
      <t>ヨウヒ</t>
    </rPh>
    <phoneticPr fontId="1"/>
  </si>
  <si>
    <t>シート名</t>
    <rPh sb="3" eb="4">
      <t>メイ</t>
    </rPh>
    <phoneticPr fontId="1"/>
  </si>
  <si>
    <t>①</t>
    <phoneticPr fontId="16"/>
  </si>
  <si>
    <t>必須</t>
    <rPh sb="0" eb="2">
      <t>ヒッス</t>
    </rPh>
    <phoneticPr fontId="1"/>
  </si>
  <si>
    <t>②</t>
    <phoneticPr fontId="16"/>
  </si>
  <si>
    <t>③</t>
    <phoneticPr fontId="16"/>
  </si>
  <si>
    <t>④</t>
    <phoneticPr fontId="16"/>
  </si>
  <si>
    <t>⑤</t>
    <phoneticPr fontId="16"/>
  </si>
  <si>
    <t>⑥</t>
    <phoneticPr fontId="16"/>
  </si>
  <si>
    <t>請求書</t>
    <rPh sb="0" eb="3">
      <t>セイキュウショ</t>
    </rPh>
    <phoneticPr fontId="1"/>
  </si>
  <si>
    <t>14-1_請求書</t>
    <rPh sb="5" eb="8">
      <t>セイキュウショ</t>
    </rPh>
    <phoneticPr fontId="1"/>
  </si>
  <si>
    <t>２．提出書類の作成方法</t>
    <rPh sb="2" eb="6">
      <t>テイシュツショルイ</t>
    </rPh>
    <rPh sb="7" eb="9">
      <t>サクセイ</t>
    </rPh>
    <rPh sb="9" eb="11">
      <t>ホウホウ</t>
    </rPh>
    <phoneticPr fontId="1"/>
  </si>
  <si>
    <t>地域づくり活動補助金の実績報告書記載方法の説明</t>
    <rPh sb="0" eb="2">
      <t>チイキ</t>
    </rPh>
    <rPh sb="5" eb="10">
      <t>カツドウホジョキン</t>
    </rPh>
    <rPh sb="11" eb="13">
      <t>ジッセキ</t>
    </rPh>
    <rPh sb="13" eb="16">
      <t>ホウコクショ</t>
    </rPh>
    <rPh sb="16" eb="20">
      <t>キサイホウホウ</t>
    </rPh>
    <rPh sb="21" eb="23">
      <t>セツメイ</t>
    </rPh>
    <phoneticPr fontId="1"/>
  </si>
  <si>
    <t>実績報告書</t>
    <rPh sb="0" eb="5">
      <t>ジッセキホウコクショ</t>
    </rPh>
    <phoneticPr fontId="1"/>
  </si>
  <si>
    <t>効果報告書</t>
    <rPh sb="0" eb="5">
      <t>コウカホウコクショ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</si>
  <si>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</si>
  <si>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領収書等の写し</t>
    <rPh sb="0" eb="4">
      <t>リョウシュウショナド</t>
    </rPh>
    <rPh sb="5" eb="6">
      <t>ウツ</t>
    </rPh>
    <phoneticPr fontId="1"/>
  </si>
  <si>
    <t>活動記録</t>
    <rPh sb="0" eb="4">
      <t>カツドウキロク</t>
    </rPh>
    <phoneticPr fontId="1"/>
  </si>
  <si>
    <t>概算払いを受けていない場合</t>
    <rPh sb="0" eb="3">
      <t>ガイサンバラ</t>
    </rPh>
    <rPh sb="5" eb="6">
      <t>ウ</t>
    </rPh>
    <rPh sb="11" eb="13">
      <t>バアイ</t>
    </rPh>
    <phoneticPr fontId="1"/>
  </si>
  <si>
    <t>(参考)領収書等添付用</t>
    <phoneticPr fontId="1"/>
  </si>
  <si>
    <t>　補助対象外となります。）</t>
    <rPh sb="1" eb="6">
      <t>ホジョタイショウガイ</t>
    </rPh>
    <phoneticPr fontId="1"/>
  </si>
  <si>
    <t>※様式はありません。</t>
    <rPh sb="1" eb="3">
      <t>ヨウシキ</t>
    </rPh>
    <phoneticPr fontId="1"/>
  </si>
  <si>
    <t>　希望する場合にのみ作成してください。</t>
    <rPh sb="1" eb="3">
      <t>キボウ</t>
    </rPh>
    <rPh sb="5" eb="7">
      <t>バアイ</t>
    </rPh>
    <rPh sb="10" eb="12">
      <t>サクセイ</t>
    </rPh>
    <phoneticPr fontId="1"/>
  </si>
  <si>
    <t>※補助対象経費となる領収書等の写しをすべて提出してください。（添付できない場合は、</t>
    <rPh sb="1" eb="3">
      <t>ホジョ</t>
    </rPh>
    <rPh sb="3" eb="5">
      <t>タイショウ</t>
    </rPh>
    <rPh sb="5" eb="7">
      <t>ケイヒ</t>
    </rPh>
    <rPh sb="10" eb="14">
      <t>リョウシュウショナド</t>
    </rPh>
    <rPh sb="15" eb="16">
      <t>ウツ</t>
    </rPh>
    <rPh sb="21" eb="23">
      <t>テイシュツ</t>
    </rPh>
    <rPh sb="31" eb="33">
      <t>テンプ</t>
    </rPh>
    <rPh sb="37" eb="39">
      <t>バアイ</t>
    </rPh>
    <phoneticPr fontId="1"/>
  </si>
  <si>
    <t>※領収書のあて名が記載されていない・異なる団体名が記載されているなどの誤りが多発して</t>
    <rPh sb="1" eb="4">
      <t>リョウシュウショ</t>
    </rPh>
    <rPh sb="7" eb="8">
      <t>ナ</t>
    </rPh>
    <rPh sb="9" eb="11">
      <t>キサイ</t>
    </rPh>
    <rPh sb="18" eb="19">
      <t>コト</t>
    </rPh>
    <rPh sb="21" eb="24">
      <t>ダンタイメイ</t>
    </rPh>
    <rPh sb="25" eb="27">
      <t>キサイ</t>
    </rPh>
    <rPh sb="35" eb="36">
      <t>アヤマ</t>
    </rPh>
    <rPh sb="38" eb="40">
      <t>タハツ</t>
    </rPh>
    <phoneticPr fontId="1"/>
  </si>
  <si>
    <t xml:space="preserve"> ・日付は記載不要です。</t>
    <rPh sb="2" eb="4">
      <t>ヒヅケ</t>
    </rPh>
    <rPh sb="5" eb="9">
      <t>キサイフヨウ</t>
    </rPh>
    <phoneticPr fontId="1"/>
  </si>
  <si>
    <t>委任状</t>
    <rPh sb="0" eb="3">
      <t>イニンジョウ</t>
    </rPh>
    <phoneticPr fontId="1"/>
  </si>
  <si>
    <t>14-2_委任状</t>
    <phoneticPr fontId="1"/>
  </si>
  <si>
    <t>⑦</t>
    <phoneticPr fontId="16"/>
  </si>
  <si>
    <t>⑥の振込口座が団体名義でない場合</t>
    <rPh sb="2" eb="6">
      <t>フリコミコウザ</t>
    </rPh>
    <rPh sb="7" eb="11">
      <t>ダンタイメイギ</t>
    </rPh>
    <rPh sb="14" eb="16">
      <t>バアイ</t>
    </rPh>
    <phoneticPr fontId="1"/>
  </si>
  <si>
    <t>請求書</t>
    <phoneticPr fontId="1"/>
  </si>
  <si>
    <t>下記金額を請求します。</t>
  </si>
  <si>
    <t>令和    年    月    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</si>
  <si>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横 手 市 長   様</t>
  </si>
  <si>
    <t>債権者
住　所
氏　名
連絡先</t>
    <rPh sb="12" eb="15">
      <t>レンラクサキ</t>
    </rPh>
    <phoneticPr fontId="1"/>
  </si>
  <si>
    <t>請求書番号</t>
  </si>
  <si>
    <t>電話番号</t>
    <rPh sb="0" eb="2">
      <t>デンワ</t>
    </rPh>
    <rPh sb="2" eb="4">
      <t>バンゴウ</t>
    </rPh>
    <phoneticPr fontId="1"/>
  </si>
  <si>
    <t>請求金額</t>
    <rPh sb="0" eb="2">
      <t>セイキュウ</t>
    </rPh>
    <rPh sb="2" eb="4">
      <t>キンガク</t>
    </rPh>
    <phoneticPr fontId="1"/>
  </si>
  <si>
    <t>eメールアドレス</t>
    <phoneticPr fontId="1"/>
  </si>
  <si>
    <t>納品月日</t>
  </si>
  <si>
    <t>種目・摘要</t>
  </si>
  <si>
    <t>規格･品質</t>
  </si>
  <si>
    <t>数量</t>
  </si>
  <si>
    <t>単位</t>
  </si>
  <si>
    <t>単価</t>
  </si>
  <si>
    <t>金   額</t>
  </si>
  <si>
    <t>横手市地域づくり活動補助金</t>
    <rPh sb="0" eb="3">
      <t>ヨコテシ</t>
    </rPh>
    <rPh sb="3" eb="5">
      <t>チイキ</t>
    </rPh>
    <rPh sb="8" eb="13">
      <t>カツドウホジョキン</t>
    </rPh>
    <phoneticPr fontId="1"/>
  </si>
  <si>
    <t>【地づ第　　　　号－　　　】</t>
    <rPh sb="1" eb="2">
      <t>チ</t>
    </rPh>
    <rPh sb="3" eb="4">
      <t>ダイ</t>
    </rPh>
    <rPh sb="8" eb="9">
      <t>ゴウ</t>
    </rPh>
    <phoneticPr fontId="1"/>
  </si>
  <si>
    <t>口座
振替</t>
  </si>
  <si>
    <t>債権者登録番号</t>
    <rPh sb="0" eb="3">
      <t>サイケンシャ</t>
    </rPh>
    <rPh sb="3" eb="7">
      <t>トウロクバンゴウ</t>
    </rPh>
    <phoneticPr fontId="1"/>
  </si>
  <si>
    <t>または</t>
  </si>
  <si>
    <t xml:space="preserve"> 金融機関名</t>
  </si>
  <si>
    <t>口座番号</t>
  </si>
  <si>
    <t xml:space="preserve"> 支店名</t>
  </si>
  <si>
    <t>口座名義</t>
  </si>
  <si>
    <t>発行責任者及び担当者</t>
    <rPh sb="0" eb="2">
      <t>ハッコウ</t>
    </rPh>
    <rPh sb="2" eb="5">
      <t>セキニンシャ</t>
    </rPh>
    <rPh sb="5" eb="6">
      <t>オヨ</t>
    </rPh>
    <rPh sb="7" eb="10">
      <t>タントウシャ</t>
    </rPh>
    <phoneticPr fontId="1"/>
  </si>
  <si>
    <t>発行責任者</t>
    <rPh sb="0" eb="2">
      <t>ハッコウ</t>
    </rPh>
    <rPh sb="2" eb="5">
      <t>セキニンシャ</t>
    </rPh>
    <phoneticPr fontId="1"/>
  </si>
  <si>
    <t>役職・氏名</t>
    <rPh sb="0" eb="2">
      <t>ヤクショク</t>
    </rPh>
    <rPh sb="3" eb="5">
      <t>シメイ</t>
    </rPh>
    <phoneticPr fontId="1"/>
  </si>
  <si>
    <t>債権者に同じ</t>
    <rPh sb="0" eb="3">
      <t>サイケンシャ</t>
    </rPh>
    <rPh sb="4" eb="5">
      <t>オナ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</si>
  <si>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</si>
  <si>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連絡先（eメールアドレス）</t>
    <rPh sb="0" eb="3">
      <t>レンラクサキ</t>
    </rPh>
    <phoneticPr fontId="1"/>
  </si>
  <si>
    <t>発行担当者</t>
    <rPh sb="0" eb="2">
      <t>ハッコウ</t>
    </rPh>
    <rPh sb="2" eb="5">
      <t>タントウシャ</t>
    </rPh>
    <phoneticPr fontId="1"/>
  </si>
  <si>
    <t>債権者に同じ
発行責任者に同じ</t>
    <rPh sb="0" eb="3">
      <t>サイケンシャ</t>
    </rPh>
    <rPh sb="4" eb="5">
      <t>オナ</t>
    </rPh>
    <rPh sb="7" eb="9">
      <t>ハッコウ</t>
    </rPh>
    <rPh sb="9" eb="12">
      <t>セキニンシャ</t>
    </rPh>
    <rPh sb="13" eb="14">
      <t>オナ</t>
    </rPh>
    <phoneticPr fontId="1"/>
  </si>
  <si>
    <t>※　「発行責任者」は代表取締役、支店長等請求権限のある方、「発行担当者」は本取引に関する事務を担当
　する方とします。</t>
    <rPh sb="3" eb="5">
      <t>ハッコウ</t>
    </rPh>
    <rPh sb="5" eb="8">
      <t>セキニンシャ</t>
    </rPh>
    <rPh sb="10" eb="12">
      <t>ダイヒョウ</t>
    </rPh>
    <rPh sb="12" eb="15">
      <t>トリシマリヤク</t>
    </rPh>
    <rPh sb="16" eb="19">
      <t>シテンチョウ</t>
    </rPh>
    <rPh sb="19" eb="20">
      <t>トウ</t>
    </rPh>
    <rPh sb="20" eb="22">
      <t>セイキュウ</t>
    </rPh>
    <rPh sb="22" eb="24">
      <t>ケンゲン</t>
    </rPh>
    <rPh sb="27" eb="28">
      <t>カタ</t>
    </rPh>
    <rPh sb="30" eb="32">
      <t>ハッコウ</t>
    </rPh>
    <rPh sb="32" eb="35">
      <t>タントウシャ</t>
    </rPh>
    <rPh sb="37" eb="38">
      <t>ホン</t>
    </rPh>
    <rPh sb="38" eb="40">
      <t>トリヒキ</t>
    </rPh>
    <rPh sb="41" eb="42">
      <t>カン</t>
    </rPh>
    <rPh sb="44" eb="46">
      <t>ジム</t>
    </rPh>
    <rPh sb="47" eb="49">
      <t>タントウ</t>
    </rPh>
    <rPh sb="53" eb="54">
      <t>カタ</t>
    </rPh>
    <phoneticPr fontId="1"/>
  </si>
  <si>
    <t>※　「発行責任者」「発行担当者」が他の記載と重複する場合は、「□」にレ点を付してください。この場合、
　レ点を付した欄は、記入不要です。</t>
    <rPh sb="3" eb="5">
      <t>ハッコウ</t>
    </rPh>
    <rPh sb="5" eb="8">
      <t>セキニンシャ</t>
    </rPh>
    <rPh sb="10" eb="12">
      <t>ハッコウ</t>
    </rPh>
    <rPh sb="12" eb="15">
      <t>タントウシャ</t>
    </rPh>
    <rPh sb="17" eb="18">
      <t>タ</t>
    </rPh>
    <rPh sb="19" eb="21">
      <t>キサイ</t>
    </rPh>
    <rPh sb="22" eb="24">
      <t>チョウフク</t>
    </rPh>
    <rPh sb="26" eb="28">
      <t>バアイ</t>
    </rPh>
    <rPh sb="35" eb="36">
      <t>テン</t>
    </rPh>
    <rPh sb="37" eb="38">
      <t>フ</t>
    </rPh>
    <rPh sb="47" eb="49">
      <t>バアイ</t>
    </rPh>
    <rPh sb="53" eb="54">
      <t>テン</t>
    </rPh>
    <rPh sb="55" eb="56">
      <t>フ</t>
    </rPh>
    <rPh sb="58" eb="59">
      <t>ラン</t>
    </rPh>
    <rPh sb="61" eb="63">
      <t>キニュウ</t>
    </rPh>
    <rPh sb="63" eb="65">
      <t>フヨウ</t>
    </rPh>
    <phoneticPr fontId="1"/>
  </si>
  <si>
    <r>
      <t>※　eメールアドレスがない場合は、「連絡先（</t>
    </r>
    <r>
      <rPr>
        <sz val="9"/>
        <rFont val="ＭＳ ゴシック"/>
        <family val="3"/>
      </rPr>
      <t>e</t>
    </r>
    <r>
      <rPr>
        <sz val="9"/>
        <rFont val="ＭＳ ゴシック"/>
        <family val="3"/>
      </rPr>
      <t>メールアドレス）」は記載不要です。</t>
    </r>
    <rPh sb="13" eb="15">
      <t>バアイ</t>
    </rPh>
    <rPh sb="18" eb="21">
      <t>レンラクサキ</t>
    </rPh>
    <rPh sb="33" eb="35">
      <t>キサイ</t>
    </rPh>
    <rPh sb="35" eb="37">
      <t>フヨウ</t>
    </rPh>
    <phoneticPr fontId="1"/>
  </si>
  <si>
    <t>委任状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</si>
  <si>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</si>
  <si>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横手市長 様</t>
  </si>
  <si>
    <t>内容</t>
  </si>
  <si>
    <t>横手市地域づくり活動補助金</t>
    <phoneticPr fontId="40"/>
  </si>
  <si>
    <t>上記内容の支払いについて、その受領にかかる一切の権限を下記受任者に委任します。</t>
    <rPh sb="27" eb="29">
      <t>カキ</t>
    </rPh>
    <phoneticPr fontId="1"/>
  </si>
  <si>
    <t>委任者</t>
    <rPh sb="0" eb="3">
      <t>イニンシャ</t>
    </rPh>
    <phoneticPr fontId="1"/>
  </si>
  <si>
    <t>住所</t>
  </si>
  <si>
    <t>連 絡 先
電話番号</t>
    <rPh sb="0" eb="1">
      <t>レン</t>
    </rPh>
    <rPh sb="2" eb="3">
      <t>ラク</t>
    </rPh>
    <rPh sb="4" eb="5">
      <t>サキ</t>
    </rPh>
    <rPh sb="6" eb="8">
      <t>デンワ</t>
    </rPh>
    <rPh sb="8" eb="10">
      <t>バンゴウ</t>
    </rPh>
    <phoneticPr fontId="1"/>
  </si>
  <si>
    <t>（注）
委任者氏名欄には、委任者が署名してください。ただし、委任者が法人の場合は記名し、代表者印を押印してください。</t>
    <rPh sb="1" eb="2">
      <t>チュウ</t>
    </rPh>
    <rPh sb="4" eb="7">
      <t>イニンシャ</t>
    </rPh>
    <rPh sb="7" eb="9">
      <t>シメイ</t>
    </rPh>
    <rPh sb="9" eb="10">
      <t>ラン</t>
    </rPh>
    <rPh sb="13" eb="16">
      <t>イニンシャ</t>
    </rPh>
    <rPh sb="17" eb="19">
      <t>ショメイ</t>
    </rPh>
    <rPh sb="30" eb="33">
      <t>イニンシャ</t>
    </rPh>
    <rPh sb="34" eb="36">
      <t>ホウジン</t>
    </rPh>
    <rPh sb="37" eb="39">
      <t>バアイ</t>
    </rPh>
    <rPh sb="40" eb="42">
      <t>キメイ</t>
    </rPh>
    <rPh sb="44" eb="47">
      <t>ダイヒョウシャ</t>
    </rPh>
    <rPh sb="47" eb="48">
      <t>イン</t>
    </rPh>
    <rPh sb="49" eb="51">
      <t>オウイン</t>
    </rPh>
    <phoneticPr fontId="1"/>
  </si>
  <si>
    <t>受任者</t>
  </si>
  <si>
    <t>振込先</t>
    <rPh sb="0" eb="3">
      <t>フリコミサキ</t>
    </rPh>
    <phoneticPr fontId="40"/>
  </si>
  <si>
    <t>金融機関名</t>
    <rPh sb="0" eb="5">
      <t>キンユウキカンメイ</t>
    </rPh>
    <phoneticPr fontId="40"/>
  </si>
  <si>
    <t>支店名</t>
    <rPh sb="0" eb="3">
      <t>シテンメイ</t>
    </rPh>
    <phoneticPr fontId="40"/>
  </si>
  <si>
    <t>口座種別</t>
    <rPh sb="0" eb="4">
      <t>コウザシュベツ</t>
    </rPh>
    <phoneticPr fontId="40"/>
  </si>
  <si>
    <t>口座番号</t>
    <rPh sb="0" eb="2">
      <t>コウザ</t>
    </rPh>
    <rPh sb="2" eb="4">
      <t>バンゴウ</t>
    </rPh>
    <phoneticPr fontId="40"/>
  </si>
  <si>
    <t>口座名義
（カナ）</t>
    <phoneticPr fontId="40"/>
  </si>
  <si>
    <t>　高</t>
    <rPh sb="1" eb="2">
      <t>タカ</t>
    </rPh>
    <phoneticPr fontId="1"/>
  </si>
  <si>
    <t>　低</t>
    <rPh sb="1" eb="2">
      <t>ヒク</t>
    </rPh>
    <phoneticPr fontId="1"/>
  </si>
  <si>
    <t>　低</t>
    <rPh sb="1" eb="2">
      <t>テイ</t>
    </rPh>
    <phoneticPr fontId="1"/>
  </si>
  <si>
    <t>　高</t>
    <rPh sb="1" eb="2">
      <t>コウ</t>
    </rPh>
    <phoneticPr fontId="1"/>
  </si>
  <si>
    <t>13_収支決算書</t>
    <rPh sb="3" eb="5">
      <t>シュウシ</t>
    </rPh>
    <rPh sb="5" eb="8">
      <t>ケッサンショ</t>
    </rPh>
    <phoneticPr fontId="1"/>
  </si>
  <si>
    <t>12_01_実績報告書</t>
    <rPh sb="6" eb="11">
      <t>ジッセキホウコクショ</t>
    </rPh>
    <phoneticPr fontId="1"/>
  </si>
  <si>
    <t>12_02_効果報告書</t>
    <rPh sb="6" eb="8">
      <t>コウカ</t>
    </rPh>
    <rPh sb="8" eb="11">
      <t>ホウコクショ</t>
    </rPh>
    <phoneticPr fontId="1"/>
  </si>
  <si>
    <t xml:space="preserve"> ・「地づ第　　号-　　」の部分は交付決定通知書右上部分の数字を記載してください。</t>
    <rPh sb="17" eb="24">
      <t>コウフケッテイツウチショ</t>
    </rPh>
    <rPh sb="24" eb="26">
      <t>ミギウエ</t>
    </rPh>
    <rPh sb="26" eb="28">
      <t>ブブン</t>
    </rPh>
    <rPh sb="29" eb="31">
      <t>スウジ</t>
    </rPh>
    <rPh sb="32" eb="34">
      <t>キサイ</t>
    </rPh>
    <phoneticPr fontId="1"/>
  </si>
  <si>
    <t>黄色着色セルは、記入が必須の項目です。</t>
    <rPh sb="0" eb="2">
      <t>キイロ</t>
    </rPh>
    <rPh sb="8" eb="10">
      <t>キニュウ</t>
    </rPh>
    <rPh sb="11" eb="13">
      <t>ヒッス</t>
    </rPh>
    <rPh sb="14" eb="16">
      <t>コウモク</t>
    </rPh>
    <phoneticPr fontId="1"/>
  </si>
  <si>
    <t>着色されていないセルは選択・編集できません。一部セルはほかのシートから自動入力されます。</t>
    <rPh sb="0" eb="2">
      <t>チャクショク</t>
    </rPh>
    <rPh sb="11" eb="13">
      <t>センタク</t>
    </rPh>
    <rPh sb="14" eb="16">
      <t>ヘンシュウ</t>
    </rPh>
    <rPh sb="22" eb="24">
      <t>イチブ</t>
    </rPh>
    <phoneticPr fontId="1"/>
  </si>
  <si>
    <t>・提出日は申請時の事業完了予定日から30日以内かつ3月31日までの日付としてください。</t>
    <rPh sb="1" eb="3">
      <t>テイシュツ</t>
    </rPh>
    <rPh sb="3" eb="4">
      <t>ビ</t>
    </rPh>
    <rPh sb="5" eb="8">
      <t>シンセイジ</t>
    </rPh>
    <rPh sb="9" eb="11">
      <t>ジギョウ</t>
    </rPh>
    <rPh sb="11" eb="13">
      <t>カンリョウ</t>
    </rPh>
    <rPh sb="13" eb="15">
      <t>ヨテイ</t>
    </rPh>
    <rPh sb="15" eb="16">
      <t>ビ</t>
    </rPh>
    <rPh sb="20" eb="21">
      <t>ニチ</t>
    </rPh>
    <rPh sb="21" eb="23">
      <t>イナイ</t>
    </rPh>
    <rPh sb="26" eb="27">
      <t>ガツ</t>
    </rPh>
    <rPh sb="29" eb="30">
      <t>ニチ</t>
    </rPh>
    <rPh sb="33" eb="35">
      <t>ヒヅケ</t>
    </rPh>
    <phoneticPr fontId="1"/>
  </si>
  <si>
    <t>・各項目は可能な限り詳細に記載してください。</t>
    <rPh sb="1" eb="4">
      <t>カクコウモク</t>
    </rPh>
    <rPh sb="5" eb="7">
      <t>カノウ</t>
    </rPh>
    <rPh sb="8" eb="9">
      <t>カギ</t>
    </rPh>
    <rPh sb="10" eb="12">
      <t>ショウサイ</t>
    </rPh>
    <rPh sb="13" eb="15">
      <t>キサイ</t>
    </rPh>
    <phoneticPr fontId="1"/>
  </si>
  <si>
    <t>・事業に対する自己評価欄は、「高」「中」「低」のいずれかにチェックのうえ、評価根拠</t>
    <rPh sb="1" eb="3">
      <t>ジギョウ</t>
    </rPh>
    <rPh sb="4" eb="5">
      <t>タイ</t>
    </rPh>
    <rPh sb="7" eb="11">
      <t>ジコヒョウカ</t>
    </rPh>
    <rPh sb="11" eb="12">
      <t>ラン</t>
    </rPh>
    <rPh sb="15" eb="16">
      <t>コウ</t>
    </rPh>
    <rPh sb="18" eb="19">
      <t>チュウ</t>
    </rPh>
    <rPh sb="21" eb="22">
      <t>テイ</t>
    </rPh>
    <rPh sb="37" eb="39">
      <t>ヒョウカ</t>
    </rPh>
    <rPh sb="39" eb="41">
      <t>コンキョ</t>
    </rPh>
    <phoneticPr fontId="1"/>
  </si>
  <si>
    <t>　を記載してください。</t>
    <rPh sb="2" eb="4">
      <t>キサイ</t>
    </rPh>
    <phoneticPr fontId="1"/>
  </si>
  <si>
    <t>（2）効果報告書（必須）</t>
    <rPh sb="3" eb="5">
      <t>コウカ</t>
    </rPh>
    <rPh sb="5" eb="8">
      <t>ホウコクショ</t>
    </rPh>
    <phoneticPr fontId="1"/>
  </si>
  <si>
    <t>※入力後にエラー表示が出ていないか必ず確認してください。</t>
    <rPh sb="1" eb="4">
      <t>ニュウリョクゴ</t>
    </rPh>
    <rPh sb="8" eb="10">
      <t>ヒョウジ</t>
    </rPh>
    <rPh sb="11" eb="12">
      <t>デ</t>
    </rPh>
    <rPh sb="17" eb="18">
      <t>カナラ</t>
    </rPh>
    <rPh sb="19" eb="21">
      <t>カクニン</t>
    </rPh>
    <phoneticPr fontId="1"/>
  </si>
  <si>
    <t>※行の追加はできません。説明欄が不足する場合は行の高さを調整するか、次の行で同じ</t>
    <rPh sb="1" eb="2">
      <t>ギョウ</t>
    </rPh>
    <rPh sb="3" eb="5">
      <t>ツイカ</t>
    </rPh>
    <rPh sb="12" eb="15">
      <t>セツメイラン</t>
    </rPh>
    <rPh sb="16" eb="18">
      <t>フソク</t>
    </rPh>
    <rPh sb="20" eb="22">
      <t>バアイ</t>
    </rPh>
    <rPh sb="23" eb="24">
      <t>ギョウ</t>
    </rPh>
    <rPh sb="25" eb="26">
      <t>タカ</t>
    </rPh>
    <rPh sb="28" eb="30">
      <t>チョウセイ</t>
    </rPh>
    <rPh sb="34" eb="35">
      <t>ツギ</t>
    </rPh>
    <rPh sb="36" eb="37">
      <t>ギョウ</t>
    </rPh>
    <rPh sb="38" eb="39">
      <t>オナ</t>
    </rPh>
    <phoneticPr fontId="1"/>
  </si>
  <si>
    <t>（3）収支決算書（必須）</t>
    <rPh sb="3" eb="5">
      <t>シュウシ</t>
    </rPh>
    <rPh sb="5" eb="7">
      <t>ケッサン</t>
    </rPh>
    <rPh sb="7" eb="8">
      <t>ショ</t>
    </rPh>
    <phoneticPr fontId="1"/>
  </si>
  <si>
    <t>（1）実績報告書（必須）</t>
    <rPh sb="3" eb="8">
      <t>ジッセキホウコクショ</t>
    </rPh>
    <rPh sb="9" eb="11">
      <t>ヒッス</t>
    </rPh>
    <phoneticPr fontId="1"/>
  </si>
  <si>
    <t>　項目を選択し、金額と積算根拠を記載してください。</t>
    <rPh sb="1" eb="3">
      <t>コウモク</t>
    </rPh>
    <rPh sb="4" eb="6">
      <t>センタク</t>
    </rPh>
    <rPh sb="8" eb="10">
      <t>キンガク</t>
    </rPh>
    <rPh sb="11" eb="15">
      <t>セキサンコンキョ</t>
    </rPh>
    <rPh sb="16" eb="18">
      <t>キサイ</t>
    </rPh>
    <phoneticPr fontId="1"/>
  </si>
  <si>
    <t>　が正しく計算できません。</t>
    <rPh sb="2" eb="3">
      <t>タダ</t>
    </rPh>
    <rPh sb="5" eb="7">
      <t>ケイサン</t>
    </rPh>
    <phoneticPr fontId="1"/>
  </si>
  <si>
    <t>・申請区分をチェックしてください。いずれかをチェックしていないと「13_収支決算書」</t>
    <rPh sb="1" eb="3">
      <t>シンセイ</t>
    </rPh>
    <rPh sb="3" eb="5">
      <t>クブン</t>
    </rPh>
    <rPh sb="36" eb="41">
      <t>シュウシケッサンショ</t>
    </rPh>
    <phoneticPr fontId="1"/>
  </si>
  <si>
    <t>・上限額がある項目は、自動計算で補助対象額と補助対象外額を計算します。</t>
    <phoneticPr fontId="1"/>
  </si>
  <si>
    <t>・項目欄を空白のまま金額を入力すると正しく計算できません。必ず項目を選択して</t>
    <rPh sb="1" eb="4">
      <t>コウモクラン</t>
    </rPh>
    <rPh sb="5" eb="7">
      <t>クウハク</t>
    </rPh>
    <rPh sb="10" eb="12">
      <t>キンガク</t>
    </rPh>
    <rPh sb="13" eb="15">
      <t>ニュウリョク</t>
    </rPh>
    <rPh sb="18" eb="19">
      <t>タダ</t>
    </rPh>
    <rPh sb="21" eb="23">
      <t>ケイサン</t>
    </rPh>
    <rPh sb="29" eb="30">
      <t>カナラ</t>
    </rPh>
    <rPh sb="31" eb="33">
      <t>コウモク</t>
    </rPh>
    <phoneticPr fontId="1"/>
  </si>
  <si>
    <t>　ください。</t>
    <phoneticPr fontId="1"/>
  </si>
  <si>
    <t>・自動計算で上限超過・補助対象外欄に記載された金額は、下段の補助対象外経費へ</t>
    <rPh sb="1" eb="5">
      <t>ジドウケイサン</t>
    </rPh>
    <rPh sb="6" eb="10">
      <t>ジョウゲンチョウカ</t>
    </rPh>
    <rPh sb="11" eb="16">
      <t>ホジョタイショウガイ</t>
    </rPh>
    <rPh sb="16" eb="17">
      <t>ラン</t>
    </rPh>
    <rPh sb="18" eb="20">
      <t>キサイ</t>
    </rPh>
    <rPh sb="23" eb="25">
      <t>キンガク</t>
    </rPh>
    <rPh sb="27" eb="29">
      <t>ゲダン</t>
    </rPh>
    <rPh sb="30" eb="37">
      <t>ホジョタイショウガイケイヒ</t>
    </rPh>
    <phoneticPr fontId="1"/>
  </si>
  <si>
    <r>
      <t>　転記する必要はありません。ただし、</t>
    </r>
    <r>
      <rPr>
        <u/>
        <sz val="12"/>
        <rFont val="BIZ UDゴシック"/>
        <family val="3"/>
        <charset val="128"/>
      </rPr>
      <t>上限超過・補助対象外欄の金額は補助金以外</t>
    </r>
    <phoneticPr fontId="1"/>
  </si>
  <si>
    <r>
      <t>　</t>
    </r>
    <r>
      <rPr>
        <u/>
        <sz val="12"/>
        <rFont val="BIZ UDゴシック"/>
        <family val="3"/>
        <charset val="128"/>
      </rPr>
      <t>の自己資金等での対応となります。</t>
    </r>
    <phoneticPr fontId="1"/>
  </si>
  <si>
    <r>
      <t>補助対象経費について</t>
    </r>
    <r>
      <rPr>
        <sz val="12"/>
        <color rgb="FFFF0000"/>
        <rFont val="BIZ UDゴシック"/>
        <family val="3"/>
        <charset val="128"/>
      </rPr>
      <t>（ガイドブック3～4ページ）</t>
    </r>
    <rPh sb="0" eb="2">
      <t>ホジョ</t>
    </rPh>
    <rPh sb="2" eb="4">
      <t>タイショウ</t>
    </rPh>
    <rPh sb="4" eb="6">
      <t>ケイヒ</t>
    </rPh>
    <phoneticPr fontId="1"/>
  </si>
  <si>
    <r>
      <t>（4）領収書等の写し（必須）</t>
    </r>
    <r>
      <rPr>
        <sz val="12"/>
        <color rgb="FFFF0000"/>
        <rFont val="BIZ UDゴシック"/>
        <family val="3"/>
        <charset val="128"/>
      </rPr>
      <t>（ガイドブック7ページ）</t>
    </r>
    <rPh sb="3" eb="6">
      <t>リョウシュウショ</t>
    </rPh>
    <rPh sb="6" eb="7">
      <t>ナド</t>
    </rPh>
    <rPh sb="8" eb="9">
      <t>ウツ</t>
    </rPh>
    <rPh sb="11" eb="13">
      <t>ヒッス</t>
    </rPh>
    <phoneticPr fontId="1"/>
  </si>
  <si>
    <t>※領収書が発行されない場合は、金額明細と支払いの事実が分かる書類の写しを提出して</t>
    <rPh sb="1" eb="4">
      <t>リョウシュウショ</t>
    </rPh>
    <rPh sb="5" eb="7">
      <t>ハッコウ</t>
    </rPh>
    <rPh sb="11" eb="13">
      <t>バアイ</t>
    </rPh>
    <rPh sb="15" eb="17">
      <t>キンガク</t>
    </rPh>
    <rPh sb="17" eb="19">
      <t>メイサイ</t>
    </rPh>
    <rPh sb="20" eb="22">
      <t>シハラ</t>
    </rPh>
    <phoneticPr fontId="1"/>
  </si>
  <si>
    <t>　例）請求書と口座振り込みの依頼書、請求書とコンビニ支払いの証書の組み合わせなど</t>
    <rPh sb="1" eb="2">
      <t>レイ</t>
    </rPh>
    <rPh sb="3" eb="6">
      <t>セイキュウショ</t>
    </rPh>
    <rPh sb="7" eb="9">
      <t>コウザ</t>
    </rPh>
    <rPh sb="9" eb="10">
      <t>フ</t>
    </rPh>
    <rPh sb="11" eb="12">
      <t>コ</t>
    </rPh>
    <rPh sb="14" eb="17">
      <t>イライショ</t>
    </rPh>
    <rPh sb="18" eb="21">
      <t>セイキュウショ</t>
    </rPh>
    <rPh sb="26" eb="28">
      <t>シハラ</t>
    </rPh>
    <rPh sb="30" eb="32">
      <t>ショウショ</t>
    </rPh>
    <rPh sb="33" eb="34">
      <t>ク</t>
    </rPh>
    <rPh sb="35" eb="36">
      <t>ア</t>
    </rPh>
    <phoneticPr fontId="1"/>
  </si>
  <si>
    <t>・領収書だけでは品目や数量等を確認できない場合は、内訳がかわるもの（請求書や納品書）</t>
    <rPh sb="1" eb="4">
      <t>リョウシュウショ</t>
    </rPh>
    <rPh sb="8" eb="10">
      <t>ヒンモク</t>
    </rPh>
    <rPh sb="11" eb="13">
      <t>スウリョウ</t>
    </rPh>
    <rPh sb="13" eb="14">
      <t>トウ</t>
    </rPh>
    <rPh sb="15" eb="17">
      <t>カクニン</t>
    </rPh>
    <rPh sb="21" eb="23">
      <t>バアイ</t>
    </rPh>
    <rPh sb="25" eb="27">
      <t>ウチワケ</t>
    </rPh>
    <rPh sb="34" eb="37">
      <t>セイキュウショ</t>
    </rPh>
    <rPh sb="38" eb="41">
      <t>ノウヒンショ</t>
    </rPh>
    <phoneticPr fontId="1"/>
  </si>
  <si>
    <t>　を添付してください。</t>
    <rPh sb="2" eb="4">
      <t>テンプ</t>
    </rPh>
    <phoneticPr fontId="1"/>
  </si>
  <si>
    <t>・支出項目ごとにまとめて提出してください。</t>
    <rPh sb="1" eb="5">
      <t>シシュツコウモク</t>
    </rPh>
    <rPh sb="12" eb="14">
      <t>テイシュツ</t>
    </rPh>
    <phoneticPr fontId="1"/>
  </si>
  <si>
    <t>　いますので、必ず確認してください。</t>
    <rPh sb="7" eb="8">
      <t>カナラ</t>
    </rPh>
    <rPh sb="9" eb="11">
      <t>カクニン</t>
    </rPh>
    <phoneticPr fontId="1"/>
  </si>
  <si>
    <t>（5）活動記録（必須）</t>
    <rPh sb="3" eb="7">
      <t>カツドウキロク</t>
    </rPh>
    <rPh sb="8" eb="10">
      <t>ヒッス</t>
    </rPh>
    <phoneticPr fontId="1"/>
  </si>
  <si>
    <t>・事業の様子の写真、チラシやポスターなど、どのようなことを実施したのか分かる資料を</t>
    <rPh sb="1" eb="3">
      <t>ジギョウ</t>
    </rPh>
    <rPh sb="4" eb="6">
      <t>ヨウス</t>
    </rPh>
    <rPh sb="7" eb="9">
      <t>シャシン</t>
    </rPh>
    <rPh sb="29" eb="31">
      <t>ジッシ</t>
    </rPh>
    <rPh sb="35" eb="36">
      <t>ワ</t>
    </rPh>
    <rPh sb="38" eb="40">
      <t>シリョウ</t>
    </rPh>
    <phoneticPr fontId="1"/>
  </si>
  <si>
    <t>　提出してください。</t>
    <rPh sb="1" eb="3">
      <t>テイシュツ</t>
    </rPh>
    <phoneticPr fontId="1"/>
  </si>
  <si>
    <t>普</t>
    <rPh sb="0" eb="1">
      <t>フ</t>
    </rPh>
    <phoneticPr fontId="1"/>
  </si>
  <si>
    <t>当</t>
    <rPh sb="0" eb="1">
      <t>トウ</t>
    </rPh>
    <phoneticPr fontId="1"/>
  </si>
  <si>
    <t>※基本的には団体名義の銀行口座を用意してください。やむを得ず別の口座への振り込みを</t>
    <rPh sb="1" eb="4">
      <t>キホンテキ</t>
    </rPh>
    <rPh sb="6" eb="10">
      <t>ダンタイメイギ</t>
    </rPh>
    <rPh sb="11" eb="15">
      <t>ギンコウコウザ</t>
    </rPh>
    <rPh sb="16" eb="18">
      <t>ヨウイ</t>
    </rPh>
    <rPh sb="28" eb="29">
      <t>エ</t>
    </rPh>
    <rPh sb="30" eb="31">
      <t>ベツ</t>
    </rPh>
    <rPh sb="32" eb="34">
      <t>コウザ</t>
    </rPh>
    <rPh sb="36" eb="37">
      <t>フ</t>
    </rPh>
    <rPh sb="38" eb="39">
      <t>コ</t>
    </rPh>
    <phoneticPr fontId="1"/>
  </si>
  <si>
    <t>・日付は記載不要です。</t>
    <rPh sb="1" eb="3">
      <t>ヒヅケ</t>
    </rPh>
    <rPh sb="4" eb="6">
      <t>キサイ</t>
    </rPh>
    <rPh sb="6" eb="8">
      <t>フヨウ</t>
    </rPh>
    <phoneticPr fontId="1"/>
  </si>
  <si>
    <t>・委任者氏名欄は委任者が署名してください。</t>
    <phoneticPr fontId="1"/>
  </si>
  <si>
    <t>（6）請求書（概算払いをしていない場合）</t>
    <rPh sb="3" eb="6">
      <t>セイキュウショ</t>
    </rPh>
    <phoneticPr fontId="1"/>
  </si>
  <si>
    <t>（7）委任状（請求書に記載の振込口座が団体名義でない場合）</t>
    <rPh sb="3" eb="6">
      <t>イニンジョウ</t>
    </rPh>
    <rPh sb="7" eb="10">
      <t>セイキュウショ</t>
    </rPh>
    <rPh sb="11" eb="13">
      <t>キサイ</t>
    </rPh>
    <phoneticPr fontId="1"/>
  </si>
  <si>
    <t>※予算は申請時（変更申請をした場合は、変更申請時）と同じ内容を記載してください。</t>
    <rPh sb="1" eb="3">
      <t>ヨサン</t>
    </rPh>
    <rPh sb="4" eb="6">
      <t>シンセイ</t>
    </rPh>
    <rPh sb="6" eb="7">
      <t>ジ</t>
    </rPh>
    <rPh sb="8" eb="12">
      <t>ヘンコウシンセイ</t>
    </rPh>
    <rPh sb="15" eb="17">
      <t>バアイ</t>
    </rPh>
    <rPh sb="19" eb="23">
      <t>ヘンコウシンセイ</t>
    </rPh>
    <rPh sb="23" eb="24">
      <t>ジ</t>
    </rPh>
    <rPh sb="26" eb="27">
      <t>オナ</t>
    </rPh>
    <rPh sb="28" eb="30">
      <t>ナイヨウ</t>
    </rPh>
    <rPh sb="31" eb="33">
      <t>キサイ</t>
    </rPh>
    <phoneticPr fontId="1"/>
  </si>
  <si>
    <t>ガイドブック15ページ以降の記入例を参照してください。</t>
    <rPh sb="11" eb="13">
      <t>イコウ</t>
    </rPh>
    <rPh sb="14" eb="16">
      <t>キニュウ</t>
    </rPh>
    <rPh sb="16" eb="17">
      <t>レイ</t>
    </rPh>
    <rPh sb="18" eb="20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</si>
</sst>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¥&quot;#,##0;&quot;¥&quot;\-#,##0"/>
    <numFmt numFmtId="176" formatCode="[$-411]ge\.m\.d;@"/>
    <numFmt numFmtId="177" formatCode="#,##0_ "/>
    <numFmt numFmtId="178" formatCode="[$-411]ggge&quot;年&quot;m&quot;月&quot;d&quot;日&quot;;@"/>
    <numFmt numFmtId="179" formatCode="[&gt;0]m/d;#"/>
    <numFmt numFmtId="180" formatCode="#"/>
    <numFmt numFmtId="181" formatCode="#,##0_);[Red]\(#,##0\)"/>
    <numFmt numFmtId="182" formatCode="#,##0;&quot;△ &quot;#,##0"/>
    <numFmt numFmtId="183" formatCode="#,##0.0"/>
  </numFmts>
  <fonts count="4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4"/>
      <name val="BIZ UDゴシック"/>
      <family val="3"/>
      <charset val="128"/>
    </font>
    <font>
      <sz val="14"/>
      <name val="ＭＳ Ｐゴシック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color rgb="FFFF0000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rgb="FFFF0000"/>
      <name val="BIZ UDゴシック"/>
      <family val="3"/>
      <charset val="128"/>
    </font>
    <font>
      <b/>
      <sz val="14"/>
      <color theme="8"/>
      <name val="BIZ UDゴシック"/>
      <family val="3"/>
      <charset val="128"/>
    </font>
    <font>
      <sz val="8"/>
      <name val="BIZ UDゴシック"/>
      <family val="3"/>
      <charset val="128"/>
    </font>
    <font>
      <b/>
      <sz val="1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6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name val="BIZ UDゴシック"/>
      <family val="3"/>
      <charset val="128"/>
    </font>
    <font>
      <u/>
      <sz val="12"/>
      <name val="BIZ UDゴシック"/>
      <family val="3"/>
      <charset val="128"/>
    </font>
    <font>
      <sz val="9"/>
      <name val="ＭＳ ゴシック"/>
      <family val="3"/>
    </font>
    <font>
      <sz val="16"/>
      <name val="ＭＳ ゴシック"/>
      <family val="3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</font>
    <font>
      <sz val="10"/>
      <name val="ＭＳ ゴシック"/>
      <family val="3"/>
    </font>
    <font>
      <sz val="11"/>
      <name val="ＭＳ 明朝"/>
      <family val="1"/>
      <charset val="128"/>
    </font>
    <font>
      <sz val="11"/>
      <name val="ＭＳ ゴシック"/>
      <family val="3"/>
    </font>
    <font>
      <sz val="11"/>
      <color theme="1"/>
      <name val="HGｺﾞｼｯｸM"/>
      <family val="2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HGｺﾞｼｯｸM"/>
      <family val="2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35" fillId="0" borderId="0">
      <alignment vertical="center"/>
    </xf>
  </cellStyleXfs>
  <cellXfs count="441">
    <xf numFmtId="0" fontId="0" fillId="0" borderId="0" xfId="0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58" fontId="4" fillId="3" borderId="0" xfId="0" applyNumberFormat="1" applyFont="1" applyFill="1" applyAlignment="1">
      <alignment horizontal="distributed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vertical="center"/>
    </xf>
    <xf numFmtId="0" fontId="4" fillId="3" borderId="7" xfId="0" applyFont="1" applyFill="1" applyBorder="1" applyAlignment="1">
      <alignment horizontal="right" vertical="center"/>
    </xf>
    <xf numFmtId="0" fontId="4" fillId="3" borderId="16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right" vertical="center" wrapText="1"/>
    </xf>
    <xf numFmtId="49" fontId="4" fillId="3" borderId="16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19" xfId="0" applyFont="1" applyFill="1" applyBorder="1" applyAlignment="1">
      <alignment vertical="center" wrapText="1"/>
    </xf>
    <xf numFmtId="0" fontId="5" fillId="3" borderId="0" xfId="2" applyFont="1" applyFill="1" applyAlignment="1">
      <alignment vertical="center"/>
    </xf>
    <xf numFmtId="0" fontId="5" fillId="3" borderId="0" xfId="2" applyFont="1" applyFill="1" applyAlignment="1">
      <alignment horizontal="right" vertical="center"/>
    </xf>
    <xf numFmtId="0" fontId="5" fillId="3" borderId="16" xfId="2" applyFont="1" applyFill="1" applyBorder="1" applyAlignment="1">
      <alignment vertical="center" shrinkToFit="1"/>
    </xf>
    <xf numFmtId="0" fontId="5" fillId="3" borderId="16" xfId="2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>
      <alignment vertical="center"/>
    </xf>
    <xf numFmtId="0" fontId="8" fillId="3" borderId="16" xfId="0" applyFont="1" applyFill="1" applyBorder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2" fillId="3" borderId="0" xfId="2" applyFont="1" applyFill="1" applyAlignment="1">
      <alignment horizontal="left" vertical="center" shrinkToFit="1"/>
    </xf>
    <xf numFmtId="0" fontId="12" fillId="3" borderId="0" xfId="2" applyFont="1" applyFill="1" applyAlignment="1">
      <alignment horizontal="left" vertical="center"/>
    </xf>
    <xf numFmtId="0" fontId="5" fillId="2" borderId="27" xfId="2" applyFont="1" applyFill="1" applyBorder="1" applyAlignment="1">
      <alignment horizontal="left" vertical="center"/>
    </xf>
    <xf numFmtId="0" fontId="5" fillId="3" borderId="0" xfId="2" applyFont="1" applyFill="1" applyAlignment="1">
      <alignment horizontal="center" vertical="center"/>
    </xf>
    <xf numFmtId="0" fontId="5" fillId="0" borderId="29" xfId="2" applyFont="1" applyBorder="1" applyAlignment="1" applyProtection="1">
      <alignment vertical="center" shrinkToFit="1"/>
      <protection locked="0"/>
    </xf>
    <xf numFmtId="177" fontId="5" fillId="0" borderId="0" xfId="2" applyNumberFormat="1" applyFont="1" applyAlignment="1">
      <alignment vertical="center"/>
    </xf>
    <xf numFmtId="0" fontId="5" fillId="0" borderId="29" xfId="2" applyFont="1" applyBorder="1" applyAlignment="1" applyProtection="1">
      <alignment horizontal="left" vertical="center" shrinkToFit="1"/>
      <protection locked="0"/>
    </xf>
    <xf numFmtId="0" fontId="5" fillId="0" borderId="21" xfId="2" applyFont="1" applyBorder="1" applyAlignment="1">
      <alignment vertical="center"/>
    </xf>
    <xf numFmtId="0" fontId="5" fillId="0" borderId="29" xfId="2" applyFont="1" applyBorder="1" applyAlignment="1" applyProtection="1">
      <alignment horizontal="left" vertical="center"/>
      <protection locked="0"/>
    </xf>
    <xf numFmtId="0" fontId="5" fillId="2" borderId="9" xfId="2" applyFont="1" applyFill="1" applyBorder="1" applyAlignment="1">
      <alignment horizontal="right" vertical="center" shrinkToFit="1"/>
    </xf>
    <xf numFmtId="0" fontId="5" fillId="3" borderId="26" xfId="2" applyFont="1" applyFill="1" applyBorder="1" applyAlignment="1">
      <alignment horizontal="center" vertical="center" textRotation="255"/>
    </xf>
    <xf numFmtId="0" fontId="5" fillId="3" borderId="26" xfId="2" applyFont="1" applyFill="1" applyBorder="1" applyAlignment="1">
      <alignment horizontal="right" vertical="center" shrinkToFit="1"/>
    </xf>
    <xf numFmtId="177" fontId="5" fillId="3" borderId="26" xfId="2" applyNumberFormat="1" applyFont="1" applyFill="1" applyBorder="1" applyAlignment="1">
      <alignment horizontal="right" vertical="center" shrinkToFit="1"/>
    </xf>
    <xf numFmtId="0" fontId="5" fillId="3" borderId="26" xfId="2" applyFont="1" applyFill="1" applyBorder="1" applyAlignment="1">
      <alignment horizontal="left" vertical="center"/>
    </xf>
    <xf numFmtId="177" fontId="5" fillId="4" borderId="29" xfId="2" applyNumberFormat="1" applyFont="1" applyFill="1" applyBorder="1" applyAlignment="1">
      <alignment horizontal="right" vertical="center" shrinkToFit="1"/>
    </xf>
    <xf numFmtId="0" fontId="17" fillId="4" borderId="27" xfId="2" applyFont="1" applyFill="1" applyBorder="1" applyAlignment="1">
      <alignment vertical="center"/>
    </xf>
    <xf numFmtId="0" fontId="12" fillId="3" borderId="0" xfId="2" applyFont="1" applyFill="1" applyAlignment="1">
      <alignment vertical="center"/>
    </xf>
    <xf numFmtId="0" fontId="11" fillId="3" borderId="0" xfId="2" applyFont="1" applyFill="1" applyAlignment="1">
      <alignment vertical="center"/>
    </xf>
    <xf numFmtId="38" fontId="11" fillId="3" borderId="0" xfId="1" applyFont="1" applyFill="1" applyBorder="1" applyAlignment="1">
      <alignment horizontal="right" vertical="center"/>
    </xf>
    <xf numFmtId="0" fontId="11" fillId="3" borderId="29" xfId="2" applyFont="1" applyFill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9" fillId="3" borderId="0" xfId="2" applyFont="1" applyFill="1" applyAlignment="1">
      <alignment vertical="center" wrapText="1"/>
    </xf>
    <xf numFmtId="0" fontId="12" fillId="3" borderId="0" xfId="2" applyFont="1" applyFill="1" applyAlignment="1">
      <alignment vertical="center" shrinkToFit="1"/>
    </xf>
    <xf numFmtId="0" fontId="11" fillId="3" borderId="29" xfId="2" applyFont="1" applyFill="1" applyBorder="1" applyAlignment="1">
      <alignment vertical="center"/>
    </xf>
    <xf numFmtId="0" fontId="8" fillId="0" borderId="21" xfId="2" applyFont="1" applyBorder="1" applyAlignment="1">
      <alignment vertical="top"/>
    </xf>
    <xf numFmtId="0" fontId="5" fillId="0" borderId="31" xfId="2" applyFont="1" applyBorder="1" applyAlignment="1">
      <alignment vertical="center"/>
    </xf>
    <xf numFmtId="0" fontId="5" fillId="0" borderId="32" xfId="2" applyFont="1" applyBorder="1" applyAlignment="1">
      <alignment vertical="center"/>
    </xf>
    <xf numFmtId="0" fontId="5" fillId="0" borderId="33" xfId="2" applyFont="1" applyBorder="1" applyAlignment="1">
      <alignment vertical="center"/>
    </xf>
    <xf numFmtId="0" fontId="5" fillId="0" borderId="55" xfId="2" applyFont="1" applyBorder="1" applyAlignment="1">
      <alignment vertical="center"/>
    </xf>
    <xf numFmtId="0" fontId="5" fillId="0" borderId="56" xfId="2" applyFont="1" applyBorder="1" applyAlignment="1">
      <alignment vertical="center"/>
    </xf>
    <xf numFmtId="0" fontId="5" fillId="0" borderId="34" xfId="2" applyFont="1" applyBorder="1" applyAlignment="1">
      <alignment vertical="center" shrinkToFit="1"/>
    </xf>
    <xf numFmtId="177" fontId="5" fillId="0" borderId="29" xfId="2" applyNumberFormat="1" applyFont="1" applyBorder="1" applyAlignment="1">
      <alignment vertical="center"/>
    </xf>
    <xf numFmtId="177" fontId="5" fillId="0" borderId="29" xfId="2" applyNumberFormat="1" applyFont="1" applyBorder="1" applyAlignment="1">
      <alignment vertical="center" shrinkToFit="1"/>
    </xf>
    <xf numFmtId="177" fontId="5" fillId="0" borderId="57" xfId="2" applyNumberFormat="1" applyFont="1" applyBorder="1" applyAlignment="1">
      <alignment vertical="center"/>
    </xf>
    <xf numFmtId="0" fontId="5" fillId="0" borderId="58" xfId="2" applyFont="1" applyBorder="1" applyAlignment="1">
      <alignment vertical="center" shrinkToFit="1"/>
    </xf>
    <xf numFmtId="9" fontId="5" fillId="0" borderId="59" xfId="2" applyNumberFormat="1" applyFont="1" applyBorder="1" applyAlignment="1">
      <alignment vertical="center"/>
    </xf>
    <xf numFmtId="177" fontId="5" fillId="0" borderId="60" xfId="2" applyNumberFormat="1" applyFont="1" applyBorder="1" applyAlignment="1">
      <alignment vertical="center"/>
    </xf>
    <xf numFmtId="0" fontId="5" fillId="0" borderId="61" xfId="2" applyFont="1" applyBorder="1" applyAlignment="1">
      <alignment vertical="center" shrinkToFit="1"/>
    </xf>
    <xf numFmtId="9" fontId="5" fillId="0" borderId="62" xfId="2" applyNumberFormat="1" applyFont="1" applyBorder="1" applyAlignment="1">
      <alignment vertical="center"/>
    </xf>
    <xf numFmtId="177" fontId="5" fillId="0" borderId="63" xfId="2" applyNumberFormat="1" applyFont="1" applyBorder="1" applyAlignment="1">
      <alignment vertical="center"/>
    </xf>
    <xf numFmtId="0" fontId="5" fillId="0" borderId="64" xfId="2" applyFont="1" applyBorder="1" applyAlignment="1">
      <alignment vertical="center" shrinkToFit="1"/>
    </xf>
    <xf numFmtId="9" fontId="5" fillId="0" borderId="65" xfId="2" applyNumberFormat="1" applyFont="1" applyBorder="1" applyAlignment="1">
      <alignment vertical="center"/>
    </xf>
    <xf numFmtId="177" fontId="5" fillId="0" borderId="66" xfId="2" applyNumberFormat="1" applyFont="1" applyBorder="1" applyAlignment="1">
      <alignment vertical="center"/>
    </xf>
    <xf numFmtId="0" fontId="5" fillId="0" borderId="34" xfId="2" applyFont="1" applyBorder="1" applyAlignment="1">
      <alignment vertical="center"/>
    </xf>
    <xf numFmtId="0" fontId="5" fillId="0" borderId="48" xfId="2" applyFont="1" applyBorder="1" applyAlignment="1">
      <alignment vertical="center"/>
    </xf>
    <xf numFmtId="177" fontId="5" fillId="0" borderId="67" xfId="2" applyNumberFormat="1" applyFont="1" applyBorder="1" applyAlignment="1">
      <alignment vertical="center"/>
    </xf>
    <xf numFmtId="177" fontId="5" fillId="0" borderId="67" xfId="2" applyNumberFormat="1" applyFont="1" applyBorder="1" applyAlignment="1">
      <alignment vertical="center" shrinkToFit="1"/>
    </xf>
    <xf numFmtId="177" fontId="5" fillId="0" borderId="68" xfId="2" applyNumberFormat="1" applyFont="1" applyBorder="1" applyAlignment="1">
      <alignment vertical="center"/>
    </xf>
    <xf numFmtId="0" fontId="5" fillId="0" borderId="69" xfId="2" applyFont="1" applyBorder="1" applyAlignment="1">
      <alignment vertical="center" shrinkToFit="1"/>
    </xf>
    <xf numFmtId="9" fontId="5" fillId="0" borderId="70" xfId="2" applyNumberFormat="1" applyFont="1" applyBorder="1" applyAlignment="1">
      <alignment vertical="center"/>
    </xf>
    <xf numFmtId="177" fontId="5" fillId="0" borderId="71" xfId="2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177" fontId="5" fillId="0" borderId="0" xfId="2" applyNumberFormat="1" applyFont="1" applyBorder="1" applyAlignment="1">
      <alignment vertical="center"/>
    </xf>
    <xf numFmtId="177" fontId="5" fillId="0" borderId="75" xfId="2" applyNumberFormat="1" applyFont="1" applyBorder="1" applyAlignment="1" applyProtection="1">
      <alignment horizontal="right" vertical="center" shrinkToFit="1"/>
      <protection locked="0"/>
    </xf>
    <xf numFmtId="177" fontId="5" fillId="0" borderId="77" xfId="2" quotePrefix="1" applyNumberFormat="1" applyFont="1" applyBorder="1" applyAlignment="1">
      <alignment horizontal="right" vertical="center" shrinkToFit="1"/>
    </xf>
    <xf numFmtId="177" fontId="5" fillId="0" borderId="76" xfId="2" applyNumberFormat="1" applyFont="1" applyBorder="1" applyAlignment="1">
      <alignment horizontal="right" vertical="center" shrinkToFit="1"/>
    </xf>
    <xf numFmtId="0" fontId="5" fillId="0" borderId="46" xfId="2" applyFont="1" applyBorder="1" applyAlignment="1" applyProtection="1">
      <alignment vertical="center" shrinkToFit="1"/>
      <protection locked="0"/>
    </xf>
    <xf numFmtId="177" fontId="5" fillId="2" borderId="75" xfId="2" applyNumberFormat="1" applyFont="1" applyFill="1" applyBorder="1" applyAlignment="1">
      <alignment horizontal="right" vertical="center" shrinkToFit="1"/>
    </xf>
    <xf numFmtId="177" fontId="5" fillId="2" borderId="76" xfId="2" applyNumberFormat="1" applyFont="1" applyFill="1" applyBorder="1" applyAlignment="1">
      <alignment horizontal="right" vertical="center" shrinkToFit="1"/>
    </xf>
    <xf numFmtId="177" fontId="5" fillId="2" borderId="77" xfId="2" applyNumberFormat="1" applyFont="1" applyFill="1" applyBorder="1" applyAlignment="1">
      <alignment horizontal="right" vertical="center" shrinkToFit="1"/>
    </xf>
    <xf numFmtId="0" fontId="4" fillId="3" borderId="9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5" fillId="2" borderId="78" xfId="2" applyFont="1" applyFill="1" applyBorder="1" applyAlignment="1">
      <alignment horizontal="center" vertical="center" shrinkToFit="1"/>
    </xf>
    <xf numFmtId="0" fontId="18" fillId="0" borderId="0" xfId="2" applyFont="1" applyAlignment="1">
      <alignment vertical="center"/>
    </xf>
    <xf numFmtId="0" fontId="5" fillId="0" borderId="0" xfId="2" applyFont="1" applyBorder="1" applyAlignment="1">
      <alignment horizontal="right" vertical="center"/>
    </xf>
    <xf numFmtId="0" fontId="11" fillId="0" borderId="0" xfId="2" quotePrefix="1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17" fillId="3" borderId="7" xfId="2" applyFont="1" applyFill="1" applyBorder="1" applyAlignment="1">
      <alignment vertical="center"/>
    </xf>
    <xf numFmtId="0" fontId="8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177" fontId="5" fillId="2" borderId="27" xfId="2" applyNumberFormat="1" applyFont="1" applyFill="1" applyBorder="1" applyAlignment="1">
      <alignment vertical="center" shrinkToFit="1"/>
    </xf>
    <xf numFmtId="0" fontId="10" fillId="3" borderId="16" xfId="2" applyFont="1" applyFill="1" applyBorder="1" applyAlignment="1">
      <alignment horizontal="left" vertical="center"/>
    </xf>
    <xf numFmtId="0" fontId="5" fillId="3" borderId="0" xfId="2" applyFont="1" applyFill="1" applyAlignment="1">
      <alignment horizontal="center" vertical="center"/>
    </xf>
    <xf numFmtId="0" fontId="5" fillId="3" borderId="16" xfId="2" applyFont="1" applyFill="1" applyBorder="1" applyAlignment="1">
      <alignment horizontal="left" vertical="center" shrinkToFit="1"/>
    </xf>
    <xf numFmtId="0" fontId="5" fillId="4" borderId="29" xfId="2" applyFont="1" applyFill="1" applyBorder="1" applyAlignment="1">
      <alignment vertical="center" shrinkToFit="1"/>
    </xf>
    <xf numFmtId="0" fontId="5" fillId="0" borderId="51" xfId="2" applyFont="1" applyBorder="1" applyAlignment="1" applyProtection="1">
      <alignment vertical="center" shrinkToFit="1"/>
      <protection locked="0"/>
    </xf>
    <xf numFmtId="0" fontId="5" fillId="2" borderId="29" xfId="2" applyFont="1" applyFill="1" applyBorder="1" applyAlignment="1">
      <alignment horizontal="right" vertical="center" shrinkToFit="1"/>
    </xf>
    <xf numFmtId="0" fontId="5" fillId="3" borderId="0" xfId="2" applyFont="1" applyFill="1" applyAlignment="1">
      <alignment horizontal="left" vertical="center"/>
    </xf>
    <xf numFmtId="177" fontId="5" fillId="4" borderId="75" xfId="2" applyNumberFormat="1" applyFont="1" applyFill="1" applyBorder="1" applyAlignment="1">
      <alignment horizontal="right" vertical="center" shrinkToFit="1"/>
    </xf>
    <xf numFmtId="177" fontId="5" fillId="4" borderId="76" xfId="2" applyNumberFormat="1" applyFont="1" applyFill="1" applyBorder="1" applyAlignment="1">
      <alignment horizontal="right" vertical="center" shrinkToFit="1"/>
    </xf>
    <xf numFmtId="0" fontId="19" fillId="2" borderId="79" xfId="2" applyFont="1" applyFill="1" applyBorder="1" applyAlignment="1">
      <alignment horizontal="center" vertical="center" wrapText="1" shrinkToFit="1"/>
    </xf>
    <xf numFmtId="177" fontId="5" fillId="0" borderId="29" xfId="2" applyNumberFormat="1" applyFont="1" applyBorder="1" applyAlignment="1" applyProtection="1">
      <alignment vertical="center" shrinkToFit="1"/>
      <protection locked="0"/>
    </xf>
    <xf numFmtId="0" fontId="12" fillId="2" borderId="80" xfId="2" applyFont="1" applyFill="1" applyBorder="1" applyAlignment="1">
      <alignment horizontal="center" vertical="center" wrapText="1" shrinkToFit="1"/>
    </xf>
    <xf numFmtId="0" fontId="10" fillId="0" borderId="0" xfId="0" applyFont="1" applyAlignment="1">
      <alignment vertical="center"/>
    </xf>
    <xf numFmtId="0" fontId="10" fillId="3" borderId="29" xfId="0" applyFont="1" applyFill="1" applyBorder="1" applyAlignment="1">
      <alignment vertical="center"/>
    </xf>
    <xf numFmtId="0" fontId="21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10" fillId="3" borderId="83" xfId="0" applyFont="1" applyFill="1" applyBorder="1" applyAlignment="1">
      <alignment vertical="center"/>
    </xf>
    <xf numFmtId="0" fontId="10" fillId="3" borderId="83" xfId="0" applyFont="1" applyFill="1" applyBorder="1" applyAlignment="1">
      <alignment horizontal="center" vertical="center"/>
    </xf>
    <xf numFmtId="0" fontId="24" fillId="3" borderId="46" xfId="0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vertical="center"/>
    </xf>
    <xf numFmtId="0" fontId="22" fillId="3" borderId="46" xfId="0" applyFont="1" applyFill="1" applyBorder="1" applyAlignment="1">
      <alignment vertical="center" wrapText="1"/>
    </xf>
    <xf numFmtId="0" fontId="24" fillId="3" borderId="29" xfId="0" applyFont="1" applyFill="1" applyBorder="1" applyAlignment="1">
      <alignment horizontal="center" vertical="center"/>
    </xf>
    <xf numFmtId="0" fontId="22" fillId="3" borderId="29" xfId="0" applyFont="1" applyFill="1" applyBorder="1" applyAlignment="1">
      <alignment vertical="center" wrapText="1"/>
    </xf>
    <xf numFmtId="0" fontId="10" fillId="3" borderId="29" xfId="0" applyFont="1" applyFill="1" applyBorder="1" applyAlignment="1">
      <alignment vertical="center" wrapText="1"/>
    </xf>
    <xf numFmtId="0" fontId="25" fillId="3" borderId="0" xfId="0" applyFont="1" applyFill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7" fillId="0" borderId="96" xfId="0" applyFont="1" applyBorder="1" applyAlignment="1" applyProtection="1">
      <alignment vertical="center"/>
      <protection locked="0"/>
    </xf>
    <xf numFmtId="0" fontId="27" fillId="0" borderId="98" xfId="0" applyFont="1" applyBorder="1" applyAlignment="1" applyProtection="1">
      <alignment vertical="center"/>
      <protection locked="0"/>
    </xf>
    <xf numFmtId="0" fontId="27" fillId="0" borderId="100" xfId="0" applyFont="1" applyBorder="1" applyAlignment="1">
      <alignment horizontal="center" vertical="center"/>
    </xf>
    <xf numFmtId="0" fontId="27" fillId="0" borderId="103" xfId="0" applyFont="1" applyBorder="1" applyAlignment="1">
      <alignment horizontal="center" vertical="center"/>
    </xf>
    <xf numFmtId="179" fontId="27" fillId="0" borderId="105" xfId="0" applyNumberFormat="1" applyFont="1" applyBorder="1" applyAlignment="1" applyProtection="1">
      <alignment horizontal="center" vertical="center"/>
      <protection locked="0"/>
    </xf>
    <xf numFmtId="181" fontId="27" fillId="0" borderId="96" xfId="0" applyNumberFormat="1" applyFont="1" applyBorder="1" applyAlignment="1" applyProtection="1">
      <alignment horizontal="right" vertical="center"/>
      <protection locked="0"/>
    </xf>
    <xf numFmtId="0" fontId="27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left" vertical="center"/>
    </xf>
    <xf numFmtId="0" fontId="27" fillId="0" borderId="37" xfId="0" applyFont="1" applyBorder="1" applyAlignment="1">
      <alignment horizontal="left" vertical="center"/>
    </xf>
    <xf numFmtId="0" fontId="27" fillId="0" borderId="42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/>
    </xf>
    <xf numFmtId="0" fontId="30" fillId="0" borderId="0" xfId="0" applyFont="1" applyAlignment="1" applyProtection="1">
      <alignment horizontal="center" vertical="center" wrapText="1"/>
      <protection locked="0"/>
    </xf>
    <xf numFmtId="0" fontId="33" fillId="0" borderId="0" xfId="0" applyFont="1"/>
    <xf numFmtId="0" fontId="3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4" fillId="0" borderId="0" xfId="0" applyFont="1"/>
    <xf numFmtId="0" fontId="34" fillId="0" borderId="0" xfId="0" applyFont="1" applyProtection="1">
      <protection locked="0"/>
    </xf>
    <xf numFmtId="0" fontId="30" fillId="0" borderId="0" xfId="0" applyFont="1" applyAlignment="1">
      <alignment vertical="center"/>
    </xf>
    <xf numFmtId="0" fontId="36" fillId="0" borderId="0" xfId="3" applyFont="1" applyAlignment="1">
      <alignment horizontal="center" vertical="center"/>
    </xf>
    <xf numFmtId="0" fontId="37" fillId="0" borderId="0" xfId="3" applyFont="1">
      <alignment vertical="center"/>
    </xf>
    <xf numFmtId="0" fontId="38" fillId="0" borderId="0" xfId="3" applyFont="1">
      <alignment vertical="center"/>
    </xf>
    <xf numFmtId="178" fontId="39" fillId="0" borderId="0" xfId="3" applyNumberFormat="1" applyFont="1" applyAlignment="1">
      <alignment horizontal="right" vertical="center"/>
    </xf>
    <xf numFmtId="0" fontId="38" fillId="0" borderId="29" xfId="3" applyFont="1" applyBorder="1" applyAlignment="1" applyProtection="1">
      <alignment vertical="center" wrapText="1"/>
      <protection locked="0"/>
    </xf>
    <xf numFmtId="0" fontId="38" fillId="0" borderId="29" xfId="3" applyFont="1" applyBorder="1" applyProtection="1">
      <alignment vertical="center"/>
      <protection locked="0"/>
    </xf>
    <xf numFmtId="0" fontId="37" fillId="0" borderId="29" xfId="3" applyFont="1" applyBorder="1" applyAlignment="1">
      <alignment horizontal="center" vertical="center" wrapText="1"/>
    </xf>
    <xf numFmtId="0" fontId="37" fillId="0" borderId="29" xfId="3" applyFont="1" applyBorder="1">
      <alignment vertical="center"/>
    </xf>
    <xf numFmtId="0" fontId="37" fillId="0" borderId="29" xfId="3" applyFont="1" applyBorder="1" applyAlignment="1">
      <alignment horizontal="center" vertical="center"/>
    </xf>
    <xf numFmtId="183" fontId="39" fillId="0" borderId="29" xfId="3" applyNumberFormat="1" applyFont="1" applyBorder="1" applyAlignment="1" applyProtection="1">
      <alignment horizontal="left" vertical="center"/>
      <protection locked="0"/>
    </xf>
    <xf numFmtId="0" fontId="10" fillId="3" borderId="29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/>
    </xf>
    <xf numFmtId="0" fontId="4" fillId="0" borderId="9" xfId="0" applyFont="1" applyBorder="1" applyAlignment="1" applyProtection="1">
      <alignment horizontal="right" vertical="top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39" xfId="0" applyFont="1" applyBorder="1" applyAlignment="1" applyProtection="1">
      <alignment horizontal="right" vertical="top" wrapText="1"/>
      <protection locked="0"/>
    </xf>
    <xf numFmtId="0" fontId="4" fillId="0" borderId="40" xfId="0" applyFont="1" applyBorder="1" applyAlignment="1" applyProtection="1">
      <alignment vertical="center" wrapText="1"/>
      <protection locked="0"/>
    </xf>
    <xf numFmtId="0" fontId="4" fillId="0" borderId="107" xfId="0" applyFont="1" applyBorder="1" applyAlignment="1" applyProtection="1">
      <alignment horizontal="left" vertical="top" wrapText="1"/>
      <protection locked="0"/>
    </xf>
    <xf numFmtId="0" fontId="4" fillId="0" borderId="18" xfId="0" applyFont="1" applyBorder="1" applyAlignment="1" applyProtection="1">
      <alignment horizontal="right" vertical="top" wrapText="1"/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0" fontId="4" fillId="0" borderId="17" xfId="0" applyFont="1" applyBorder="1" applyAlignment="1" applyProtection="1">
      <alignment horizontal="left" vertical="top" wrapText="1"/>
      <protection locked="0"/>
    </xf>
    <xf numFmtId="0" fontId="4" fillId="0" borderId="43" xfId="0" applyFont="1" applyBorder="1" applyAlignment="1" applyProtection="1">
      <alignment horizontal="right" vertical="top" wrapText="1"/>
      <protection locked="0"/>
    </xf>
    <xf numFmtId="0" fontId="4" fillId="0" borderId="44" xfId="0" applyFont="1" applyBorder="1" applyAlignment="1" applyProtection="1">
      <alignment vertical="center" wrapText="1"/>
      <protection locked="0"/>
    </xf>
    <xf numFmtId="0" fontId="4" fillId="0" borderId="82" xfId="0" applyFont="1" applyBorder="1" applyAlignment="1" applyProtection="1">
      <alignment horizontal="left" vertical="top" wrapText="1"/>
      <protection locked="0"/>
    </xf>
    <xf numFmtId="0" fontId="4" fillId="0" borderId="111" xfId="0" applyFont="1" applyBorder="1" applyAlignment="1" applyProtection="1">
      <alignment horizontal="right" vertical="top" wrapText="1"/>
      <protection locked="0"/>
    </xf>
    <xf numFmtId="0" fontId="4" fillId="0" borderId="112" xfId="0" applyFont="1" applyBorder="1" applyAlignment="1" applyProtection="1">
      <alignment vertical="center" wrapText="1"/>
      <protection locked="0"/>
    </xf>
    <xf numFmtId="0" fontId="4" fillId="0" borderId="113" xfId="0" applyFont="1" applyBorder="1" applyAlignment="1" applyProtection="1">
      <alignment horizontal="left" vertical="top" wrapText="1"/>
      <protection locked="0"/>
    </xf>
    <xf numFmtId="49" fontId="4" fillId="3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 applyProtection="1">
      <alignment horizontal="distributed" vertical="center"/>
      <protection locked="0"/>
    </xf>
    <xf numFmtId="0" fontId="0" fillId="3" borderId="0" xfId="0" applyFill="1" applyAlignment="1" applyProtection="1">
      <alignment horizontal="distributed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4" fillId="3" borderId="0" xfId="0" applyFont="1" applyFill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 applyProtection="1">
      <alignment horizontal="left" vertical="center" shrinkToFit="1"/>
      <protection locked="0"/>
    </xf>
    <xf numFmtId="0" fontId="4" fillId="2" borderId="35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4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textRotation="255"/>
    </xf>
    <xf numFmtId="0" fontId="4" fillId="2" borderId="34" xfId="0" applyFont="1" applyFill="1" applyBorder="1" applyAlignment="1">
      <alignment horizontal="center" vertical="center" textRotation="255"/>
    </xf>
    <xf numFmtId="0" fontId="4" fillId="2" borderId="48" xfId="0" applyFont="1" applyFill="1" applyBorder="1" applyAlignment="1">
      <alignment horizontal="center" vertical="center" textRotation="255"/>
    </xf>
    <xf numFmtId="0" fontId="4" fillId="2" borderId="3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 applyProtection="1">
      <alignment vertical="center" wrapText="1"/>
      <protection locked="0"/>
    </xf>
    <xf numFmtId="0" fontId="4" fillId="3" borderId="16" xfId="0" applyFont="1" applyFill="1" applyBorder="1" applyAlignment="1" applyProtection="1">
      <alignment vertical="center" wrapText="1"/>
      <protection locked="0"/>
    </xf>
    <xf numFmtId="0" fontId="4" fillId="3" borderId="19" xfId="0" applyFont="1" applyFill="1" applyBorder="1" applyAlignment="1" applyProtection="1">
      <alignment vertical="center" wrapText="1"/>
      <protection locked="0"/>
    </xf>
    <xf numFmtId="38" fontId="4" fillId="3" borderId="22" xfId="1" applyFont="1" applyFill="1" applyBorder="1" applyAlignment="1" applyProtection="1">
      <alignment vertical="center"/>
    </xf>
    <xf numFmtId="38" fontId="4" fillId="3" borderId="21" xfId="1" applyFont="1" applyFill="1" applyBorder="1" applyAlignment="1" applyProtection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3" borderId="28" xfId="0" applyNumberFormat="1" applyFont="1" applyFill="1" applyBorder="1" applyAlignment="1" applyProtection="1">
      <alignment horizontal="center" vertical="center"/>
      <protection locked="0"/>
    </xf>
    <xf numFmtId="176" fontId="4" fillId="3" borderId="26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176" fontId="4" fillId="3" borderId="27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176" fontId="4" fillId="0" borderId="26" xfId="0" applyNumberFormat="1" applyFont="1" applyBorder="1" applyAlignment="1" applyProtection="1">
      <alignment horizontal="center" vertical="center" wrapText="1"/>
      <protection locked="0"/>
    </xf>
    <xf numFmtId="176" fontId="4" fillId="0" borderId="26" xfId="0" applyNumberFormat="1" applyFont="1" applyBorder="1" applyAlignment="1" applyProtection="1">
      <alignment horizontal="center" vertical="center"/>
      <protection locked="0"/>
    </xf>
    <xf numFmtId="176" fontId="4" fillId="0" borderId="30" xfId="0" applyNumberFormat="1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>
      <alignment horizontal="center" vertical="center"/>
    </xf>
    <xf numFmtId="0" fontId="4" fillId="3" borderId="22" xfId="0" applyFont="1" applyFill="1" applyBorder="1" applyAlignment="1" applyProtection="1">
      <alignment vertical="center" wrapText="1"/>
      <protection locked="0"/>
    </xf>
    <xf numFmtId="0" fontId="4" fillId="3" borderId="21" xfId="0" applyFont="1" applyFill="1" applyBorder="1" applyAlignment="1" applyProtection="1">
      <alignment vertical="center" wrapText="1"/>
      <protection locked="0"/>
    </xf>
    <xf numFmtId="0" fontId="4" fillId="3" borderId="24" xfId="0" applyFont="1" applyFill="1" applyBorder="1" applyAlignment="1" applyProtection="1">
      <alignment vertical="center" wrapText="1"/>
      <protection locked="0"/>
    </xf>
    <xf numFmtId="0" fontId="4" fillId="2" borderId="33" xfId="0" applyFont="1" applyFill="1" applyBorder="1" applyAlignment="1">
      <alignment horizontal="center" vertical="center"/>
    </xf>
    <xf numFmtId="0" fontId="4" fillId="3" borderId="9" xfId="0" applyFont="1" applyFill="1" applyBorder="1" applyAlignment="1" applyProtection="1">
      <alignment vertical="center" wrapText="1"/>
      <protection locked="0"/>
    </xf>
    <xf numFmtId="0" fontId="4" fillId="3" borderId="7" xfId="0" applyFont="1" applyFill="1" applyBorder="1" applyAlignment="1" applyProtection="1">
      <alignment vertical="center" wrapText="1"/>
      <protection locked="0"/>
    </xf>
    <xf numFmtId="0" fontId="4" fillId="3" borderId="10" xfId="0" applyFont="1" applyFill="1" applyBorder="1" applyAlignment="1" applyProtection="1">
      <alignment vertical="center" wrapText="1"/>
      <protection locked="0"/>
    </xf>
    <xf numFmtId="0" fontId="4" fillId="3" borderId="39" xfId="0" applyFont="1" applyFill="1" applyBorder="1" applyAlignment="1" applyProtection="1">
      <alignment vertical="center" wrapText="1"/>
      <protection locked="0"/>
    </xf>
    <xf numFmtId="0" fontId="4" fillId="3" borderId="40" xfId="0" applyFont="1" applyFill="1" applyBorder="1" applyAlignment="1" applyProtection="1">
      <alignment vertical="center" wrapText="1"/>
      <protection locked="0"/>
    </xf>
    <xf numFmtId="0" fontId="4" fillId="3" borderId="41" xfId="0" applyFont="1" applyFill="1" applyBorder="1" applyAlignment="1" applyProtection="1">
      <alignment vertical="center" wrapText="1"/>
      <protection locked="0"/>
    </xf>
    <xf numFmtId="0" fontId="4" fillId="3" borderId="43" xfId="0" applyFont="1" applyFill="1" applyBorder="1" applyAlignment="1" applyProtection="1">
      <alignment vertical="center" wrapText="1"/>
      <protection locked="0"/>
    </xf>
    <xf numFmtId="0" fontId="4" fillId="3" borderId="44" xfId="0" applyFont="1" applyFill="1" applyBorder="1" applyAlignment="1" applyProtection="1">
      <alignment vertical="center" wrapText="1"/>
      <protection locked="0"/>
    </xf>
    <xf numFmtId="0" fontId="4" fillId="3" borderId="45" xfId="0" applyFont="1" applyFill="1" applyBorder="1" applyAlignment="1" applyProtection="1">
      <alignment vertical="center" wrapText="1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10" xfId="0" applyFont="1" applyFill="1" applyBorder="1" applyAlignment="1" applyProtection="1">
      <alignment vertical="center"/>
      <protection locked="0"/>
    </xf>
    <xf numFmtId="0" fontId="5" fillId="0" borderId="72" xfId="2" applyFont="1" applyBorder="1" applyAlignment="1">
      <alignment horizontal="center" vertical="center"/>
    </xf>
    <xf numFmtId="0" fontId="5" fillId="0" borderId="73" xfId="2" applyFont="1" applyBorder="1" applyAlignment="1">
      <alignment horizontal="center" vertical="center"/>
    </xf>
    <xf numFmtId="0" fontId="5" fillId="0" borderId="74" xfId="2" applyFont="1" applyBorder="1" applyAlignment="1">
      <alignment horizontal="center" vertical="center"/>
    </xf>
    <xf numFmtId="177" fontId="5" fillId="0" borderId="28" xfId="2" applyNumberFormat="1" applyFont="1" applyBorder="1" applyAlignment="1" applyProtection="1">
      <alignment vertical="center" shrinkToFit="1"/>
      <protection locked="0"/>
    </xf>
    <xf numFmtId="177" fontId="5" fillId="0" borderId="26" xfId="2" applyNumberFormat="1" applyFont="1" applyBorder="1" applyAlignment="1" applyProtection="1">
      <alignment vertical="center" shrinkToFit="1"/>
      <protection locked="0"/>
    </xf>
    <xf numFmtId="177" fontId="5" fillId="0" borderId="27" xfId="2" applyNumberFormat="1" applyFont="1" applyBorder="1" applyAlignment="1" applyProtection="1">
      <alignment vertical="center" shrinkToFit="1"/>
      <protection locked="0"/>
    </xf>
    <xf numFmtId="0" fontId="5" fillId="2" borderId="9" xfId="2" applyFont="1" applyFill="1" applyBorder="1" applyAlignment="1">
      <alignment horizontal="center" vertical="center" textRotation="255"/>
    </xf>
    <xf numFmtId="0" fontId="5" fillId="2" borderId="13" xfId="2" applyFont="1" applyFill="1" applyBorder="1" applyAlignment="1">
      <alignment horizontal="center" vertical="center" textRotation="255"/>
    </xf>
    <xf numFmtId="0" fontId="5" fillId="2" borderId="18" xfId="2" applyFont="1" applyFill="1" applyBorder="1" applyAlignment="1">
      <alignment horizontal="center" vertical="center" textRotation="255"/>
    </xf>
    <xf numFmtId="0" fontId="5" fillId="2" borderId="50" xfId="2" applyFont="1" applyFill="1" applyBorder="1" applyAlignment="1">
      <alignment horizontal="center" vertical="center" shrinkToFit="1"/>
    </xf>
    <xf numFmtId="0" fontId="5" fillId="2" borderId="46" xfId="2" applyFont="1" applyFill="1" applyBorder="1" applyAlignment="1">
      <alignment horizontal="center" vertical="center" shrinkToFit="1"/>
    </xf>
    <xf numFmtId="177" fontId="5" fillId="2" borderId="28" xfId="2" applyNumberFormat="1" applyFont="1" applyFill="1" applyBorder="1" applyAlignment="1">
      <alignment vertical="center" shrinkToFit="1"/>
    </xf>
    <xf numFmtId="177" fontId="5" fillId="2" borderId="26" xfId="2" applyNumberFormat="1" applyFont="1" applyFill="1" applyBorder="1" applyAlignment="1">
      <alignment vertical="center" shrinkToFit="1"/>
    </xf>
    <xf numFmtId="177" fontId="5" fillId="2" borderId="27" xfId="2" applyNumberFormat="1" applyFont="1" applyFill="1" applyBorder="1" applyAlignment="1">
      <alignment vertical="center" shrinkToFit="1"/>
    </xf>
    <xf numFmtId="0" fontId="11" fillId="3" borderId="29" xfId="2" applyFont="1" applyFill="1" applyBorder="1" applyAlignment="1">
      <alignment horizontal="left" vertical="center"/>
    </xf>
    <xf numFmtId="0" fontId="11" fillId="3" borderId="29" xfId="2" applyFont="1" applyFill="1" applyBorder="1" applyAlignment="1">
      <alignment horizontal="center" vertical="center"/>
    </xf>
    <xf numFmtId="0" fontId="5" fillId="2" borderId="50" xfId="2" applyFont="1" applyFill="1" applyBorder="1" applyAlignment="1">
      <alignment horizontal="center" vertical="center"/>
    </xf>
    <xf numFmtId="0" fontId="5" fillId="2" borderId="46" xfId="2" applyFont="1" applyFill="1" applyBorder="1" applyAlignment="1">
      <alignment horizontal="center" vertical="center"/>
    </xf>
    <xf numFmtId="177" fontId="5" fillId="2" borderId="43" xfId="2" applyNumberFormat="1" applyFont="1" applyFill="1" applyBorder="1" applyAlignment="1">
      <alignment horizontal="center" vertical="center" shrinkToFit="1"/>
    </xf>
    <xf numFmtId="177" fontId="5" fillId="2" borderId="44" xfId="2" applyNumberFormat="1" applyFont="1" applyFill="1" applyBorder="1" applyAlignment="1">
      <alignment horizontal="center" vertical="center" shrinkToFit="1"/>
    </xf>
    <xf numFmtId="177" fontId="5" fillId="2" borderId="82" xfId="2" applyNumberFormat="1" applyFont="1" applyFill="1" applyBorder="1" applyAlignment="1">
      <alignment horizontal="center" vertical="center" shrinkToFit="1"/>
    </xf>
    <xf numFmtId="0" fontId="20" fillId="2" borderId="36" xfId="2" applyFont="1" applyFill="1" applyBorder="1" applyAlignment="1">
      <alignment horizontal="center" vertical="center"/>
    </xf>
    <xf numFmtId="0" fontId="20" fillId="2" borderId="37" xfId="2" applyFont="1" applyFill="1" applyBorder="1" applyAlignment="1">
      <alignment horizontal="center" vertical="center"/>
    </xf>
    <xf numFmtId="0" fontId="20" fillId="2" borderId="81" xfId="2" applyFont="1" applyFill="1" applyBorder="1" applyAlignment="1">
      <alignment horizontal="center" vertical="center"/>
    </xf>
    <xf numFmtId="177" fontId="5" fillId="0" borderId="28" xfId="2" applyNumberFormat="1" applyFont="1" applyBorder="1" applyAlignment="1">
      <alignment vertical="center" shrinkToFit="1"/>
    </xf>
    <xf numFmtId="177" fontId="5" fillId="0" borderId="26" xfId="2" applyNumberFormat="1" applyFont="1" applyBorder="1" applyAlignment="1">
      <alignment vertical="center" shrinkToFit="1"/>
    </xf>
    <xf numFmtId="177" fontId="5" fillId="0" borderId="27" xfId="2" applyNumberFormat="1" applyFont="1" applyBorder="1" applyAlignment="1">
      <alignment vertical="center" shrinkToFit="1"/>
    </xf>
    <xf numFmtId="177" fontId="5" fillId="2" borderId="18" xfId="2" applyNumberFormat="1" applyFont="1" applyFill="1" applyBorder="1" applyAlignment="1">
      <alignment horizontal="center" vertical="center" shrinkToFit="1"/>
    </xf>
    <xf numFmtId="177" fontId="5" fillId="2" borderId="16" xfId="2" applyNumberFormat="1" applyFont="1" applyFill="1" applyBorder="1" applyAlignment="1">
      <alignment horizontal="center" vertical="center" shrinkToFit="1"/>
    </xf>
    <xf numFmtId="177" fontId="5" fillId="2" borderId="17" xfId="2" applyNumberFormat="1" applyFont="1" applyFill="1" applyBorder="1" applyAlignment="1">
      <alignment horizontal="center" vertical="center" shrinkToFit="1"/>
    </xf>
    <xf numFmtId="0" fontId="15" fillId="0" borderId="52" xfId="2" applyFont="1" applyBorder="1" applyAlignment="1">
      <alignment horizontal="left" vertical="center"/>
    </xf>
    <xf numFmtId="0" fontId="15" fillId="0" borderId="53" xfId="2" applyFont="1" applyBorder="1" applyAlignment="1">
      <alignment horizontal="left" vertical="center"/>
    </xf>
    <xf numFmtId="0" fontId="5" fillId="4" borderId="28" xfId="2" applyFont="1" applyFill="1" applyBorder="1" applyAlignment="1">
      <alignment horizontal="right" vertical="center"/>
    </xf>
    <xf numFmtId="0" fontId="5" fillId="4" borderId="27" xfId="2" applyFont="1" applyFill="1" applyBorder="1" applyAlignment="1">
      <alignment horizontal="right" vertical="center"/>
    </xf>
    <xf numFmtId="0" fontId="10" fillId="3" borderId="16" xfId="2" applyFont="1" applyFill="1" applyBorder="1" applyAlignment="1">
      <alignment horizontal="left" vertical="center"/>
    </xf>
    <xf numFmtId="177" fontId="5" fillId="4" borderId="28" xfId="2" applyNumberFormat="1" applyFont="1" applyFill="1" applyBorder="1" applyAlignment="1">
      <alignment vertical="center" shrinkToFit="1"/>
    </xf>
    <xf numFmtId="177" fontId="5" fillId="4" borderId="26" xfId="2" applyNumberFormat="1" applyFont="1" applyFill="1" applyBorder="1" applyAlignment="1">
      <alignment vertical="center" shrinkToFit="1"/>
    </xf>
    <xf numFmtId="177" fontId="5" fillId="4" borderId="27" xfId="2" applyNumberFormat="1" applyFont="1" applyFill="1" applyBorder="1" applyAlignment="1">
      <alignment vertical="center" shrinkToFit="1"/>
    </xf>
    <xf numFmtId="177" fontId="5" fillId="4" borderId="29" xfId="2" applyNumberFormat="1" applyFont="1" applyFill="1" applyBorder="1" applyAlignment="1">
      <alignment vertical="center" shrinkToFit="1"/>
    </xf>
    <xf numFmtId="0" fontId="5" fillId="4" borderId="29" xfId="2" applyFont="1" applyFill="1" applyBorder="1" applyAlignment="1">
      <alignment horizontal="right" vertical="center"/>
    </xf>
    <xf numFmtId="0" fontId="5" fillId="0" borderId="28" xfId="2" applyFont="1" applyBorder="1" applyAlignment="1">
      <alignment horizontal="left" vertical="center" shrinkToFit="1"/>
    </xf>
    <xf numFmtId="0" fontId="5" fillId="0" borderId="27" xfId="2" applyFont="1" applyBorder="1" applyAlignment="1">
      <alignment horizontal="left" vertical="center" shrinkToFit="1"/>
    </xf>
    <xf numFmtId="0" fontId="14" fillId="3" borderId="0" xfId="2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/>
    </xf>
    <xf numFmtId="0" fontId="5" fillId="2" borderId="17" xfId="2" applyFont="1" applyFill="1" applyBorder="1" applyAlignment="1">
      <alignment horizontal="center" vertical="center"/>
    </xf>
    <xf numFmtId="0" fontId="5" fillId="0" borderId="29" xfId="2" applyFont="1" applyBorder="1" applyAlignment="1">
      <alignment horizontal="left" vertical="center" shrinkToFit="1"/>
    </xf>
    <xf numFmtId="0" fontId="8" fillId="3" borderId="52" xfId="0" applyFont="1" applyFill="1" applyBorder="1" applyAlignment="1" applyProtection="1">
      <alignment vertical="center" shrinkToFit="1"/>
      <protection locked="0"/>
    </xf>
    <xf numFmtId="0" fontId="9" fillId="3" borderId="53" xfId="0" applyFont="1" applyFill="1" applyBorder="1" applyAlignment="1" applyProtection="1">
      <alignment vertical="center" shrinkToFit="1"/>
      <protection locked="0"/>
    </xf>
    <xf numFmtId="0" fontId="9" fillId="3" borderId="54" xfId="0" applyFont="1" applyFill="1" applyBorder="1" applyAlignment="1" applyProtection="1">
      <alignment vertical="center" shrinkToFit="1"/>
      <protection locked="0"/>
    </xf>
    <xf numFmtId="177" fontId="10" fillId="3" borderId="29" xfId="0" applyNumberFormat="1" applyFont="1" applyFill="1" applyBorder="1" applyAlignment="1">
      <alignment vertical="center"/>
    </xf>
    <xf numFmtId="177" fontId="0" fillId="3" borderId="29" xfId="0" applyNumberFormat="1" applyFill="1" applyBorder="1" applyAlignment="1">
      <alignment vertical="center"/>
    </xf>
    <xf numFmtId="0" fontId="10" fillId="3" borderId="29" xfId="0" applyFont="1" applyFill="1" applyBorder="1" applyAlignment="1">
      <alignment vertical="center"/>
    </xf>
    <xf numFmtId="0" fontId="0" fillId="3" borderId="29" xfId="0" applyFill="1" applyBorder="1" applyAlignment="1">
      <alignment vertical="center"/>
    </xf>
    <xf numFmtId="0" fontId="27" fillId="0" borderId="0" xfId="0" applyFont="1" applyAlignment="1">
      <alignment vertical="center" wrapText="1"/>
    </xf>
    <xf numFmtId="0" fontId="27" fillId="0" borderId="7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34" fillId="0" borderId="9" xfId="0" applyFont="1" applyBorder="1" applyAlignment="1">
      <alignment horizontal="center" wrapText="1"/>
    </xf>
    <xf numFmtId="0" fontId="34" fillId="0" borderId="8" xfId="0" applyFont="1" applyBorder="1" applyAlignment="1">
      <alignment horizontal="center" wrapText="1"/>
    </xf>
    <xf numFmtId="0" fontId="27" fillId="0" borderId="29" xfId="0" applyFont="1" applyBorder="1" applyAlignment="1">
      <alignment horizontal="left" vertical="center"/>
    </xf>
    <xf numFmtId="0" fontId="27" fillId="0" borderId="29" xfId="0" applyFont="1" applyBorder="1" applyAlignment="1" applyProtection="1">
      <alignment vertical="center"/>
      <protection locked="0"/>
    </xf>
    <xf numFmtId="0" fontId="27" fillId="0" borderId="13" xfId="0" applyFont="1" applyBorder="1" applyAlignment="1">
      <alignment horizontal="left" vertical="center" wrapText="1" indent="3"/>
    </xf>
    <xf numFmtId="0" fontId="27" fillId="0" borderId="12" xfId="0" applyFont="1" applyBorder="1" applyAlignment="1">
      <alignment horizontal="left" vertical="center" wrapText="1" indent="3"/>
    </xf>
    <xf numFmtId="0" fontId="27" fillId="0" borderId="18" xfId="0" applyFont="1" applyBorder="1" applyAlignment="1">
      <alignment horizontal="left" vertical="center" wrapText="1" indent="3"/>
    </xf>
    <xf numFmtId="0" fontId="27" fillId="0" borderId="17" xfId="0" applyFont="1" applyBorder="1" applyAlignment="1">
      <alignment horizontal="left" vertical="center" wrapText="1" indent="3"/>
    </xf>
    <xf numFmtId="0" fontId="27" fillId="0" borderId="50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7" fillId="0" borderId="37" xfId="0" applyFont="1" applyBorder="1" applyAlignment="1" applyProtection="1">
      <alignment horizontal="center" vertical="center" shrinkToFit="1"/>
      <protection locked="0"/>
    </xf>
    <xf numFmtId="0" fontId="27" fillId="0" borderId="102" xfId="0" applyFont="1" applyBorder="1" applyAlignment="1" applyProtection="1">
      <alignment horizontal="center" vertical="center" shrinkToFit="1"/>
      <protection locked="0"/>
    </xf>
    <xf numFmtId="0" fontId="27" fillId="0" borderId="101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37" xfId="0" applyFont="1" applyBorder="1" applyAlignment="1" applyProtection="1">
      <alignment horizontal="center" vertical="center" wrapText="1"/>
      <protection locked="0"/>
    </xf>
    <xf numFmtId="0" fontId="27" fillId="0" borderId="81" xfId="0" applyFont="1" applyBorder="1" applyAlignment="1" applyProtection="1">
      <alignment horizontal="center" vertical="center" wrapText="1"/>
      <protection locked="0"/>
    </xf>
    <xf numFmtId="0" fontId="27" fillId="0" borderId="44" xfId="0" applyFont="1" applyBorder="1" applyAlignment="1" applyProtection="1">
      <alignment horizontal="center" vertical="center" shrinkToFit="1"/>
      <protection locked="0"/>
    </xf>
    <xf numFmtId="0" fontId="27" fillId="0" borderId="109" xfId="0" applyFont="1" applyBorder="1" applyAlignment="1" applyProtection="1">
      <alignment horizontal="center" vertical="center" shrinkToFit="1"/>
      <protection locked="0"/>
    </xf>
    <xf numFmtId="0" fontId="27" fillId="0" borderId="110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44" xfId="0" applyFont="1" applyBorder="1" applyAlignment="1" applyProtection="1">
      <alignment horizontal="center" vertical="center" wrapText="1"/>
      <protection locked="0"/>
    </xf>
    <xf numFmtId="0" fontId="27" fillId="0" borderId="82" xfId="0" applyFont="1" applyBorder="1" applyAlignment="1" applyProtection="1">
      <alignment horizontal="center" vertical="center" wrapText="1"/>
      <protection locked="0"/>
    </xf>
    <xf numFmtId="0" fontId="27" fillId="0" borderId="108" xfId="0" applyFont="1" applyBorder="1" applyAlignment="1" applyProtection="1">
      <alignment horizontal="center" vertical="center"/>
      <protection locked="0"/>
    </xf>
    <xf numFmtId="0" fontId="27" fillId="0" borderId="80" xfId="0" applyFont="1" applyBorder="1" applyAlignment="1" applyProtection="1">
      <alignment horizontal="center" vertical="center"/>
      <protection locked="0"/>
    </xf>
    <xf numFmtId="180" fontId="27" fillId="0" borderId="106" xfId="0" applyNumberFormat="1" applyFont="1" applyBorder="1" applyAlignment="1" applyProtection="1">
      <alignment horizontal="left" vertical="center"/>
      <protection locked="0"/>
    </xf>
    <xf numFmtId="180" fontId="27" fillId="0" borderId="40" xfId="0" applyNumberFormat="1" applyFont="1" applyBorder="1" applyAlignment="1" applyProtection="1">
      <alignment horizontal="left" vertical="center"/>
      <protection locked="0"/>
    </xf>
    <xf numFmtId="180" fontId="27" fillId="0" borderId="62" xfId="0" applyNumberFormat="1" applyFont="1" applyBorder="1" applyAlignment="1" applyProtection="1">
      <alignment horizontal="left" vertical="center"/>
      <protection locked="0"/>
    </xf>
    <xf numFmtId="180" fontId="27" fillId="0" borderId="106" xfId="0" applyNumberFormat="1" applyFont="1" applyBorder="1" applyAlignment="1" applyProtection="1">
      <alignment horizontal="center" vertical="center"/>
      <protection locked="0"/>
    </xf>
    <xf numFmtId="180" fontId="27" fillId="0" borderId="62" xfId="0" applyNumberFormat="1" applyFont="1" applyBorder="1" applyAlignment="1" applyProtection="1">
      <alignment horizontal="center" vertical="center"/>
      <protection locked="0"/>
    </xf>
    <xf numFmtId="181" fontId="27" fillId="0" borderId="106" xfId="0" applyNumberFormat="1" applyFont="1" applyBorder="1" applyAlignment="1" applyProtection="1">
      <alignment horizontal="center" vertical="center"/>
      <protection locked="0"/>
    </xf>
    <xf numFmtId="181" fontId="27" fillId="0" borderId="40" xfId="0" applyNumberFormat="1" applyFont="1" applyBorder="1" applyAlignment="1" applyProtection="1">
      <alignment horizontal="center" vertical="center"/>
      <protection locked="0"/>
    </xf>
    <xf numFmtId="182" fontId="27" fillId="0" borderId="39" xfId="0" applyNumberFormat="1" applyFont="1" applyBorder="1" applyAlignment="1">
      <alignment vertical="center"/>
    </xf>
    <xf numFmtId="182" fontId="27" fillId="0" borderId="40" xfId="0" applyNumberFormat="1" applyFont="1" applyBorder="1" applyAlignment="1">
      <alignment vertical="center"/>
    </xf>
    <xf numFmtId="182" fontId="27" fillId="0" borderId="107" xfId="0" applyNumberFormat="1" applyFont="1" applyBorder="1" applyAlignment="1">
      <alignment vertical="center"/>
    </xf>
    <xf numFmtId="182" fontId="27" fillId="0" borderId="39" xfId="0" quotePrefix="1" applyNumberFormat="1" applyFont="1" applyBorder="1" applyAlignment="1">
      <alignment vertical="center"/>
    </xf>
    <xf numFmtId="180" fontId="27" fillId="0" borderId="106" xfId="0" applyNumberFormat="1" applyFont="1" applyBorder="1" applyAlignment="1">
      <alignment horizontal="left" vertical="center"/>
    </xf>
    <xf numFmtId="180" fontId="27" fillId="0" borderId="40" xfId="0" applyNumberFormat="1" applyFont="1" applyBorder="1" applyAlignment="1">
      <alignment horizontal="left" vertical="center"/>
    </xf>
    <xf numFmtId="180" fontId="27" fillId="0" borderId="62" xfId="0" applyNumberFormat="1" applyFont="1" applyBorder="1" applyAlignment="1">
      <alignment horizontal="left" vertical="center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81" xfId="0" applyFont="1" applyBorder="1" applyAlignment="1">
      <alignment horizontal="center" vertical="center"/>
    </xf>
    <xf numFmtId="0" fontId="27" fillId="0" borderId="84" xfId="0" applyFont="1" applyBorder="1" applyAlignment="1">
      <alignment horizontal="center" vertical="center" wrapText="1"/>
    </xf>
    <xf numFmtId="0" fontId="27" fillId="0" borderId="88" xfId="0" applyFont="1" applyBorder="1" applyAlignment="1">
      <alignment horizontal="center" vertical="center" wrapText="1"/>
    </xf>
    <xf numFmtId="0" fontId="27" fillId="0" borderId="78" xfId="0" applyFont="1" applyBorder="1" applyAlignment="1">
      <alignment horizontal="center" vertical="center" wrapText="1"/>
    </xf>
    <xf numFmtId="0" fontId="31" fillId="0" borderId="85" xfId="0" applyFont="1" applyBorder="1" applyAlignment="1" applyProtection="1">
      <alignment vertical="center"/>
      <protection locked="0"/>
    </xf>
    <xf numFmtId="0" fontId="31" fillId="0" borderId="7" xfId="0" applyFont="1" applyBorder="1" applyAlignment="1" applyProtection="1">
      <alignment vertical="center"/>
      <protection locked="0"/>
    </xf>
    <xf numFmtId="0" fontId="31" fillId="0" borderId="8" xfId="0" applyFont="1" applyBorder="1" applyAlignment="1" applyProtection="1">
      <alignment vertical="center"/>
      <protection locked="0"/>
    </xf>
    <xf numFmtId="0" fontId="27" fillId="0" borderId="28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86" xfId="0" applyFont="1" applyBorder="1" applyAlignment="1">
      <alignment horizontal="center" vertical="center"/>
    </xf>
    <xf numFmtId="0" fontId="27" fillId="0" borderId="87" xfId="0" applyFont="1" applyBorder="1" applyAlignment="1" applyProtection="1">
      <alignment horizontal="center" vertical="center"/>
      <protection locked="0"/>
    </xf>
    <xf numFmtId="0" fontId="27" fillId="0" borderId="26" xfId="0" applyFont="1" applyBorder="1" applyAlignment="1" applyProtection="1">
      <alignment horizontal="center" vertical="center"/>
      <protection locked="0"/>
    </xf>
    <xf numFmtId="0" fontId="27" fillId="0" borderId="27" xfId="0" applyFont="1" applyBorder="1" applyAlignment="1" applyProtection="1">
      <alignment horizontal="center" vertical="center"/>
      <protection locked="0"/>
    </xf>
    <xf numFmtId="0" fontId="31" fillId="0" borderId="89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31" fillId="0" borderId="12" xfId="0" applyFont="1" applyBorder="1" applyAlignment="1" applyProtection="1">
      <alignment vertical="center"/>
      <protection locked="0"/>
    </xf>
    <xf numFmtId="0" fontId="27" fillId="0" borderId="90" xfId="0" applyFont="1" applyBorder="1" applyAlignment="1">
      <alignment horizontal="center" vertical="center" wrapText="1"/>
    </xf>
    <xf numFmtId="0" fontId="27" fillId="0" borderId="91" xfId="0" applyFont="1" applyBorder="1" applyAlignment="1">
      <alignment horizontal="center" vertical="center" wrapText="1"/>
    </xf>
    <xf numFmtId="0" fontId="27" fillId="0" borderId="92" xfId="0" applyFont="1" applyBorder="1" applyAlignment="1">
      <alignment horizontal="center" vertical="center" wrapText="1"/>
    </xf>
    <xf numFmtId="0" fontId="27" fillId="0" borderId="93" xfId="0" applyFont="1" applyBorder="1" applyAlignment="1">
      <alignment horizontal="center" vertical="center" wrapText="1"/>
    </xf>
    <xf numFmtId="0" fontId="27" fillId="0" borderId="94" xfId="0" applyFont="1" applyBorder="1" applyAlignment="1">
      <alignment horizontal="center" vertical="center" wrapText="1"/>
    </xf>
    <xf numFmtId="0" fontId="27" fillId="0" borderId="95" xfId="0" applyFont="1" applyBorder="1" applyAlignment="1">
      <alignment horizontal="center" vertical="center" wrapText="1"/>
    </xf>
    <xf numFmtId="0" fontId="32" fillId="0" borderId="96" xfId="0" applyFont="1" applyBorder="1" applyAlignment="1" applyProtection="1">
      <alignment vertical="center"/>
      <protection locked="0"/>
    </xf>
    <xf numFmtId="0" fontId="32" fillId="0" borderId="97" xfId="0" applyFont="1" applyBorder="1" applyAlignment="1" applyProtection="1">
      <alignment vertical="center"/>
      <protection locked="0"/>
    </xf>
    <xf numFmtId="0" fontId="27" fillId="0" borderId="9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5" fontId="31" fillId="0" borderId="9" xfId="0" applyNumberFormat="1" applyFont="1" applyBorder="1" applyAlignment="1">
      <alignment vertical="center"/>
    </xf>
    <xf numFmtId="5" fontId="31" fillId="0" borderId="7" xfId="0" applyNumberFormat="1" applyFont="1" applyBorder="1" applyAlignment="1">
      <alignment vertical="center"/>
    </xf>
    <xf numFmtId="5" fontId="31" fillId="0" borderId="8" xfId="0" applyNumberFormat="1" applyFont="1" applyBorder="1" applyAlignment="1">
      <alignment vertical="center"/>
    </xf>
    <xf numFmtId="5" fontId="31" fillId="0" borderId="18" xfId="0" applyNumberFormat="1" applyFont="1" applyBorder="1" applyAlignment="1">
      <alignment vertical="center"/>
    </xf>
    <xf numFmtId="5" fontId="31" fillId="0" borderId="16" xfId="0" applyNumberFormat="1" applyFont="1" applyBorder="1" applyAlignment="1">
      <alignment vertical="center"/>
    </xf>
    <xf numFmtId="5" fontId="31" fillId="0" borderId="17" xfId="0" applyNumberFormat="1" applyFont="1" applyBorder="1" applyAlignment="1">
      <alignment vertical="center"/>
    </xf>
    <xf numFmtId="0" fontId="32" fillId="0" borderId="98" xfId="0" applyFont="1" applyBorder="1" applyAlignment="1" applyProtection="1">
      <alignment vertical="center"/>
      <protection locked="0"/>
    </xf>
    <xf numFmtId="0" fontId="32" fillId="0" borderId="99" xfId="0" applyFont="1" applyBorder="1" applyAlignment="1" applyProtection="1">
      <alignment vertical="center"/>
      <protection locked="0"/>
    </xf>
    <xf numFmtId="0" fontId="27" fillId="0" borderId="101" xfId="0" applyFont="1" applyBorder="1" applyAlignment="1">
      <alignment horizontal="center" vertical="center"/>
    </xf>
    <xf numFmtId="0" fontId="27" fillId="0" borderId="102" xfId="0" applyFont="1" applyBorder="1" applyAlignment="1">
      <alignment horizontal="center" vertical="center"/>
    </xf>
    <xf numFmtId="0" fontId="27" fillId="0" borderId="10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78" fontId="29" fillId="0" borderId="0" xfId="0" applyNumberFormat="1" applyFont="1" applyAlignment="1" applyProtection="1">
      <alignment horizontal="center" vertical="center"/>
    </xf>
    <xf numFmtId="0" fontId="41" fillId="0" borderId="7" xfId="3" applyFont="1" applyBorder="1" applyAlignment="1">
      <alignment horizontal="left" vertical="center" wrapText="1" indent="1"/>
    </xf>
    <xf numFmtId="0" fontId="39" fillId="0" borderId="29" xfId="3" applyFont="1" applyBorder="1" applyAlignment="1">
      <alignment horizontal="center" vertical="center" wrapText="1"/>
    </xf>
    <xf numFmtId="0" fontId="37" fillId="0" borderId="29" xfId="3" applyFont="1" applyBorder="1" applyAlignment="1">
      <alignment horizontal="center" vertical="center" textRotation="255" wrapText="1"/>
    </xf>
    <xf numFmtId="0" fontId="39" fillId="0" borderId="28" xfId="3" applyFont="1" applyBorder="1" applyAlignment="1">
      <alignment horizontal="center" vertical="center" wrapText="1"/>
    </xf>
    <xf numFmtId="0" fontId="39" fillId="0" borderId="27" xfId="3" applyFont="1" applyBorder="1" applyAlignment="1">
      <alignment horizontal="center" vertical="center" wrapText="1"/>
    </xf>
    <xf numFmtId="0" fontId="36" fillId="0" borderId="0" xfId="3" applyFont="1" applyAlignment="1">
      <alignment horizontal="center" vertical="center"/>
    </xf>
    <xf numFmtId="0" fontId="38" fillId="0" borderId="28" xfId="3" applyFont="1" applyBorder="1" applyAlignment="1">
      <alignment horizontal="center" vertical="center"/>
    </xf>
    <xf numFmtId="0" fontId="38" fillId="0" borderId="27" xfId="3" applyFont="1" applyBorder="1" applyAlignment="1">
      <alignment horizontal="center" vertical="center"/>
    </xf>
    <xf numFmtId="0" fontId="41" fillId="0" borderId="0" xfId="3" applyFont="1" applyAlignment="1">
      <alignment vertical="center" wrapText="1"/>
    </xf>
  </cellXfs>
  <cellStyles count="4">
    <cellStyle name="桁区切り 2" xfId="1" xr:uid="{6F6774F9-823C-4506-9C39-07BE96B5EA6B}"/>
    <cellStyle name="標準" xfId="0" builtinId="0"/>
    <cellStyle name="標準 2" xfId="2" xr:uid="{CB0DBA09-E281-499D-9010-1260AAF43D7C}"/>
    <cellStyle name="標準 3" xfId="3" xr:uid="{FF809C1F-BEDE-4284-AA8F-1CF174034E70}"/>
  </cellStyles>
  <dxfs count="55"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R$5" lockText="1" noThreeD="1"/>
</file>

<file path=xl/ctrlProps/ctrlProp10.xml><?xml version="1.0" encoding="utf-8"?>
<formControlPr xmlns="http://schemas.microsoft.com/office/spreadsheetml/2009/9/main" objectType="CheckBox" fmlaLink="$S$6" lockText="1" noThreeD="1"/>
</file>

<file path=xl/ctrlProps/ctrlProp11.xml><?xml version="1.0" encoding="utf-8"?>
<formControlPr xmlns="http://schemas.microsoft.com/office/spreadsheetml/2009/9/main" objectType="CheckBox" fmlaLink="$T$26" lockText="1" noThreeD="1"/>
</file>

<file path=xl/ctrlProps/ctrlProp12.xml><?xml version="1.0" encoding="utf-8"?>
<formControlPr xmlns="http://schemas.microsoft.com/office/spreadsheetml/2009/9/main" objectType="CheckBox" fmlaLink="$S$26" lockText="1" noThreeD="1"/>
</file>

<file path=xl/ctrlProps/ctrlProp13.xml><?xml version="1.0" encoding="utf-8"?>
<formControlPr xmlns="http://schemas.microsoft.com/office/spreadsheetml/2009/9/main" objectType="CheckBox" fmlaLink="$U$26" lockText="1" noThreeD="1"/>
</file>

<file path=xl/ctrlProps/ctrlProp14.xml><?xml version="1.0" encoding="utf-8"?>
<formControlPr xmlns="http://schemas.microsoft.com/office/spreadsheetml/2009/9/main" objectType="CheckBox" fmlaLink="$T$27" lockText="1" noThreeD="1"/>
</file>

<file path=xl/ctrlProps/ctrlProp15.xml><?xml version="1.0" encoding="utf-8"?>
<formControlPr xmlns="http://schemas.microsoft.com/office/spreadsheetml/2009/9/main" objectType="CheckBox" fmlaLink="$S$27" lockText="1" noThreeD="1"/>
</file>

<file path=xl/ctrlProps/ctrlProp16.xml><?xml version="1.0" encoding="utf-8"?>
<formControlPr xmlns="http://schemas.microsoft.com/office/spreadsheetml/2009/9/main" objectType="CheckBox" fmlaLink="$U$27" lockText="1" noThreeD="1"/>
</file>

<file path=xl/ctrlProps/ctrlProp17.xml><?xml version="1.0" encoding="utf-8"?>
<formControlPr xmlns="http://schemas.microsoft.com/office/spreadsheetml/2009/9/main" objectType="CheckBox" fmlaLink="$T$28" lockText="1" noThreeD="1"/>
</file>

<file path=xl/ctrlProps/ctrlProp18.xml><?xml version="1.0" encoding="utf-8"?>
<formControlPr xmlns="http://schemas.microsoft.com/office/spreadsheetml/2009/9/main" objectType="CheckBox" fmlaLink="$S$28" lockText="1" noThreeD="1"/>
</file>

<file path=xl/ctrlProps/ctrlProp19.xml><?xml version="1.0" encoding="utf-8"?>
<formControlPr xmlns="http://schemas.microsoft.com/office/spreadsheetml/2009/9/main" objectType="CheckBox" fmlaLink="$U$28" lockText="1" noThreeD="1"/>
</file>

<file path=xl/ctrlProps/ctrlProp2.xml><?xml version="1.0" encoding="utf-8"?>
<formControlPr xmlns="http://schemas.microsoft.com/office/spreadsheetml/2009/9/main" objectType="CheckBox" fmlaLink="$R$7" lockText="1" noThreeD="1"/>
</file>

<file path=xl/ctrlProps/ctrlProp20.xml><?xml version="1.0" encoding="utf-8"?>
<formControlPr xmlns="http://schemas.microsoft.com/office/spreadsheetml/2009/9/main" objectType="CheckBox" fmlaLink="$T$29" lockText="1" noThreeD="1"/>
</file>

<file path=xl/ctrlProps/ctrlProp21.xml><?xml version="1.0" encoding="utf-8"?>
<formControlPr xmlns="http://schemas.microsoft.com/office/spreadsheetml/2009/9/main" objectType="CheckBox" fmlaLink="$S$29" lockText="1" noThreeD="1"/>
</file>

<file path=xl/ctrlProps/ctrlProp22.xml><?xml version="1.0" encoding="utf-8"?>
<formControlPr xmlns="http://schemas.microsoft.com/office/spreadsheetml/2009/9/main" objectType="CheckBox" fmlaLink="$U$29" lockText="1" noThreeD="1"/>
</file>

<file path=xl/ctrlProps/ctrlProp23.xml><?xml version="1.0" encoding="utf-8"?>
<formControlPr xmlns="http://schemas.microsoft.com/office/spreadsheetml/2009/9/main" objectType="CheckBox" fmlaLink="$T$30" lockText="1" noThreeD="1"/>
</file>

<file path=xl/ctrlProps/ctrlProp24.xml><?xml version="1.0" encoding="utf-8"?>
<formControlPr xmlns="http://schemas.microsoft.com/office/spreadsheetml/2009/9/main" objectType="CheckBox" fmlaLink="$S$30" lockText="1" noThreeD="1"/>
</file>

<file path=xl/ctrlProps/ctrlProp25.xml><?xml version="1.0" encoding="utf-8"?>
<formControlPr xmlns="http://schemas.microsoft.com/office/spreadsheetml/2009/9/main" objectType="CheckBox" fmlaLink="$U$30" lockText="1" noThreeD="1"/>
</file>

<file path=xl/ctrlProps/ctrlProp26.xml><?xml version="1.0" encoding="utf-8"?>
<formControlPr xmlns="http://schemas.microsoft.com/office/spreadsheetml/2009/9/main" objectType="CheckBox" fmlaLink="$T$31" lockText="1" noThreeD="1"/>
</file>

<file path=xl/ctrlProps/ctrlProp27.xml><?xml version="1.0" encoding="utf-8"?>
<formControlPr xmlns="http://schemas.microsoft.com/office/spreadsheetml/2009/9/main" objectType="CheckBox" fmlaLink="$S$31" lockText="1" noThreeD="1"/>
</file>

<file path=xl/ctrlProps/ctrlProp28.xml><?xml version="1.0" encoding="utf-8"?>
<formControlPr xmlns="http://schemas.microsoft.com/office/spreadsheetml/2009/9/main" objectType="CheckBox" fmlaLink="$U$31" lockText="1" noThreeD="1"/>
</file>

<file path=xl/ctrlProps/ctrlProp29.xml><?xml version="1.0" encoding="utf-8"?>
<formControlPr xmlns="http://schemas.microsoft.com/office/spreadsheetml/2009/9/main" objectType="CheckBox" fmlaLink="$T$32" lockText="1" noThreeD="1"/>
</file>

<file path=xl/ctrlProps/ctrlProp3.xml><?xml version="1.0" encoding="utf-8"?>
<formControlPr xmlns="http://schemas.microsoft.com/office/spreadsheetml/2009/9/main" objectType="CheckBox" fmlaLink="$R$8" lockText="1" noThreeD="1"/>
</file>

<file path=xl/ctrlProps/ctrlProp30.xml><?xml version="1.0" encoding="utf-8"?>
<formControlPr xmlns="http://schemas.microsoft.com/office/spreadsheetml/2009/9/main" objectType="CheckBox" fmlaLink="$S$32" lockText="1" noThreeD="1"/>
</file>

<file path=xl/ctrlProps/ctrlProp31.xml><?xml version="1.0" encoding="utf-8"?>
<formControlPr xmlns="http://schemas.microsoft.com/office/spreadsheetml/2009/9/main" objectType="CheckBox" fmlaLink="$U$32" lockText="1" noThreeD="1"/>
</file>

<file path=xl/ctrlProps/ctrlProp32.xml><?xml version="1.0" encoding="utf-8"?>
<formControlPr xmlns="http://schemas.microsoft.com/office/spreadsheetml/2009/9/main" objectType="CheckBox" fmlaLink="$T$33" lockText="1" noThreeD="1"/>
</file>

<file path=xl/ctrlProps/ctrlProp33.xml><?xml version="1.0" encoding="utf-8"?>
<formControlPr xmlns="http://schemas.microsoft.com/office/spreadsheetml/2009/9/main" objectType="CheckBox" fmlaLink="$S$33" lockText="1" noThreeD="1"/>
</file>

<file path=xl/ctrlProps/ctrlProp34.xml><?xml version="1.0" encoding="utf-8"?>
<formControlPr xmlns="http://schemas.microsoft.com/office/spreadsheetml/2009/9/main" objectType="CheckBox" fmlaLink="$U$33" lockText="1" noThreeD="1"/>
</file>

<file path=xl/ctrlProps/ctrlProp35.xml><?xml version="1.0" encoding="utf-8"?>
<formControlPr xmlns="http://schemas.microsoft.com/office/spreadsheetml/2009/9/main" objectType="CheckBox" fmlaLink="$T$34" lockText="1" noThreeD="1"/>
</file>

<file path=xl/ctrlProps/ctrlProp36.xml><?xml version="1.0" encoding="utf-8"?>
<formControlPr xmlns="http://schemas.microsoft.com/office/spreadsheetml/2009/9/main" objectType="CheckBox" fmlaLink="$S$34" lockText="1" noThreeD="1"/>
</file>

<file path=xl/ctrlProps/ctrlProp37.xml><?xml version="1.0" encoding="utf-8"?>
<formControlPr xmlns="http://schemas.microsoft.com/office/spreadsheetml/2009/9/main" objectType="CheckBox" fmlaLink="$U$34" lockText="1" noThreeD="1"/>
</file>

<file path=xl/ctrlProps/ctrlProp38.xml><?xml version="1.0" encoding="utf-8"?>
<formControlPr xmlns="http://schemas.microsoft.com/office/spreadsheetml/2009/9/main" objectType="CheckBox" fmlaLink="$T$35" lockText="1" noThreeD="1"/>
</file>

<file path=xl/ctrlProps/ctrlProp39.xml><?xml version="1.0" encoding="utf-8"?>
<formControlPr xmlns="http://schemas.microsoft.com/office/spreadsheetml/2009/9/main" objectType="CheckBox" fmlaLink="$S$35" lockText="1" noThreeD="1"/>
</file>

<file path=xl/ctrlProps/ctrlProp4.xml><?xml version="1.0" encoding="utf-8"?>
<formControlPr xmlns="http://schemas.microsoft.com/office/spreadsheetml/2009/9/main" objectType="CheckBox" fmlaLink="$R$9" lockText="1" noThreeD="1"/>
</file>

<file path=xl/ctrlProps/ctrlProp40.xml><?xml version="1.0" encoding="utf-8"?>
<formControlPr xmlns="http://schemas.microsoft.com/office/spreadsheetml/2009/9/main" objectType="CheckBox" fmlaLink="$U$35" lockText="1" noThreeD="1"/>
</file>

<file path=xl/ctrlProps/ctrlProp41.xml><?xml version="1.0" encoding="utf-8"?>
<formControlPr xmlns="http://schemas.microsoft.com/office/spreadsheetml/2009/9/main" objectType="CheckBox" fmlaLink="$T$36" lockText="1" noThreeD="1"/>
</file>

<file path=xl/ctrlProps/ctrlProp42.xml><?xml version="1.0" encoding="utf-8"?>
<formControlPr xmlns="http://schemas.microsoft.com/office/spreadsheetml/2009/9/main" objectType="CheckBox" fmlaLink="$S$36" lockText="1" noThreeD="1"/>
</file>

<file path=xl/ctrlProps/ctrlProp43.xml><?xml version="1.0" encoding="utf-8"?>
<formControlPr xmlns="http://schemas.microsoft.com/office/spreadsheetml/2009/9/main" objectType="CheckBox" fmlaLink="$U$36" lockText="1" noThreeD="1"/>
</file>

<file path=xl/ctrlProps/ctrlProp44.xml><?xml version="1.0" encoding="utf-8"?>
<formControlPr xmlns="http://schemas.microsoft.com/office/spreadsheetml/2009/9/main" objectType="CheckBox" fmlaLink="$T$37" lockText="1" noThreeD="1"/>
</file>

<file path=xl/ctrlProps/ctrlProp45.xml><?xml version="1.0" encoding="utf-8"?>
<formControlPr xmlns="http://schemas.microsoft.com/office/spreadsheetml/2009/9/main" objectType="CheckBox" fmlaLink="$S$37" lockText="1" noThreeD="1"/>
</file>

<file path=xl/ctrlProps/ctrlProp46.xml><?xml version="1.0" encoding="utf-8"?>
<formControlPr xmlns="http://schemas.microsoft.com/office/spreadsheetml/2009/9/main" objectType="CheckBox" fmlaLink="$U$37" lockText="1" noThreeD="1"/>
</file>

<file path=xl/ctrlProps/ctrlProp47.xml><?xml version="1.0" encoding="utf-8"?>
<formControlPr xmlns="http://schemas.microsoft.com/office/spreadsheetml/2009/9/main" objectType="CheckBox" fmlaLink="$T$38" lockText="1" noThreeD="1"/>
</file>

<file path=xl/ctrlProps/ctrlProp48.xml><?xml version="1.0" encoding="utf-8"?>
<formControlPr xmlns="http://schemas.microsoft.com/office/spreadsheetml/2009/9/main" objectType="CheckBox" fmlaLink="$S$38" lockText="1" noThreeD="1"/>
</file>

<file path=xl/ctrlProps/ctrlProp49.xml><?xml version="1.0" encoding="utf-8"?>
<formControlPr xmlns="http://schemas.microsoft.com/office/spreadsheetml/2009/9/main" objectType="CheckBox" fmlaLink="$U$38" lockText="1" noThreeD="1"/>
</file>

<file path=xl/ctrlProps/ctrlProp5.xml><?xml version="1.0" encoding="utf-8"?>
<formControlPr xmlns="http://schemas.microsoft.com/office/spreadsheetml/2009/9/main" objectType="CheckBox" fmlaLink="$R$6" lockText="1" noThreeD="1"/>
</file>

<file path=xl/ctrlProps/ctrlProp50.xml><?xml version="1.0" encoding="utf-8"?>
<formControlPr xmlns="http://schemas.microsoft.com/office/spreadsheetml/2009/9/main" objectType="CheckBox" fmlaLink="$T$39" lockText="1" noThreeD="1"/>
</file>

<file path=xl/ctrlProps/ctrlProp51.xml><?xml version="1.0" encoding="utf-8"?>
<formControlPr xmlns="http://schemas.microsoft.com/office/spreadsheetml/2009/9/main" objectType="CheckBox" fmlaLink="$S$39" lockText="1" noThreeD="1"/>
</file>

<file path=xl/ctrlProps/ctrlProp52.xml><?xml version="1.0" encoding="utf-8"?>
<formControlPr xmlns="http://schemas.microsoft.com/office/spreadsheetml/2009/9/main" objectType="CheckBox" fmlaLink="$U$39" lockText="1" noThreeD="1"/>
</file>

<file path=xl/ctrlProps/ctrlProp53.xml><?xml version="1.0" encoding="utf-8"?>
<formControlPr xmlns="http://schemas.microsoft.com/office/spreadsheetml/2009/9/main" objectType="CheckBox" fmlaLink="$T$40" lockText="1" noThreeD="1"/>
</file>

<file path=xl/ctrlProps/ctrlProp54.xml><?xml version="1.0" encoding="utf-8"?>
<formControlPr xmlns="http://schemas.microsoft.com/office/spreadsheetml/2009/9/main" objectType="CheckBox" fmlaLink="$S$40" lockText="1" noThreeD="1"/>
</file>

<file path=xl/ctrlProps/ctrlProp55.xml><?xml version="1.0" encoding="utf-8"?>
<formControlPr xmlns="http://schemas.microsoft.com/office/spreadsheetml/2009/9/main" objectType="CheckBox" fmlaLink="$U$40" lockText="1" noThreeD="1"/>
</file>

<file path=xl/ctrlProps/ctrlProp56.xml><?xml version="1.0" encoding="utf-8"?>
<formControlPr xmlns="http://schemas.microsoft.com/office/spreadsheetml/2009/9/main" objectType="CheckBox" fmlaLink="$W$26" lockText="1" noThreeD="1"/>
</file>

<file path=xl/ctrlProps/ctrlProp57.xml><?xml version="1.0" encoding="utf-8"?>
<formControlPr xmlns="http://schemas.microsoft.com/office/spreadsheetml/2009/9/main" objectType="CheckBox" fmlaLink="$W$29" lockText="1" noThreeD="1"/>
</file>

<file path=xl/ctrlProps/ctrlProp58.xml><?xml version="1.0" encoding="utf-8"?>
<formControlPr xmlns="http://schemas.microsoft.com/office/spreadsheetml/2009/9/main" objectType="CheckBox" fmlaLink="$W$30" lockText="1" noThreeD="1"/>
</file>

<file path=xl/ctrlProps/ctrlProp6.xml><?xml version="1.0" encoding="utf-8"?>
<formControlPr xmlns="http://schemas.microsoft.com/office/spreadsheetml/2009/9/main" objectType="CheckBox" fmlaLink="$S$5" lockText="1" noThreeD="1"/>
</file>

<file path=xl/ctrlProps/ctrlProp7.xml><?xml version="1.0" encoding="utf-8"?>
<formControlPr xmlns="http://schemas.microsoft.com/office/spreadsheetml/2009/9/main" objectType="CheckBox" fmlaLink="$S$7" lockText="1" noThreeD="1"/>
</file>

<file path=xl/ctrlProps/ctrlProp8.xml><?xml version="1.0" encoding="utf-8"?>
<formControlPr xmlns="http://schemas.microsoft.com/office/spreadsheetml/2009/9/main" objectType="CheckBox" fmlaLink="$S$8" lockText="1" noThreeD="1"/>
</file>

<file path=xl/ctrlProps/ctrlProp9.xml><?xml version="1.0" encoding="utf-8"?>
<formControlPr xmlns="http://schemas.microsoft.com/office/spreadsheetml/2009/9/main" objectType="CheckBox" fmlaLink="$S$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4</xdr:row>
          <xdr:rowOff>0</xdr:rowOff>
        </xdr:from>
        <xdr:to>
          <xdr:col>4</xdr:col>
          <xdr:colOff>76200</xdr:colOff>
          <xdr:row>5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6</xdr:row>
          <xdr:rowOff>0</xdr:rowOff>
        </xdr:from>
        <xdr:to>
          <xdr:col>4</xdr:col>
          <xdr:colOff>76200</xdr:colOff>
          <xdr:row>7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7</xdr:row>
          <xdr:rowOff>0</xdr:rowOff>
        </xdr:from>
        <xdr:to>
          <xdr:col>4</xdr:col>
          <xdr:colOff>76200</xdr:colOff>
          <xdr:row>8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8</xdr:row>
          <xdr:rowOff>0</xdr:rowOff>
        </xdr:from>
        <xdr:to>
          <xdr:col>4</xdr:col>
          <xdr:colOff>76200</xdr:colOff>
          <xdr:row>9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5</xdr:row>
          <xdr:rowOff>0</xdr:rowOff>
        </xdr:from>
        <xdr:to>
          <xdr:col>4</xdr:col>
          <xdr:colOff>76200</xdr:colOff>
          <xdr:row>6</xdr:row>
          <xdr:rowOff>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2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4</xdr:row>
          <xdr:rowOff>0</xdr:rowOff>
        </xdr:from>
        <xdr:to>
          <xdr:col>4</xdr:col>
          <xdr:colOff>76200</xdr:colOff>
          <xdr:row>5</xdr:row>
          <xdr:rowOff>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2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6</xdr:row>
          <xdr:rowOff>0</xdr:rowOff>
        </xdr:from>
        <xdr:to>
          <xdr:col>4</xdr:col>
          <xdr:colOff>76200</xdr:colOff>
          <xdr:row>7</xdr:row>
          <xdr:rowOff>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2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7</xdr:row>
          <xdr:rowOff>0</xdr:rowOff>
        </xdr:from>
        <xdr:to>
          <xdr:col>4</xdr:col>
          <xdr:colOff>76200</xdr:colOff>
          <xdr:row>8</xdr:row>
          <xdr:rowOff>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2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8</xdr:row>
          <xdr:rowOff>0</xdr:rowOff>
        </xdr:from>
        <xdr:to>
          <xdr:col>4</xdr:col>
          <xdr:colOff>76200</xdr:colOff>
          <xdr:row>9</xdr:row>
          <xdr:rowOff>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2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5</xdr:row>
          <xdr:rowOff>0</xdr:rowOff>
        </xdr:from>
        <xdr:to>
          <xdr:col>4</xdr:col>
          <xdr:colOff>76200</xdr:colOff>
          <xdr:row>6</xdr:row>
          <xdr:rowOff>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2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57150</xdr:colOff>
          <xdr:row>25</xdr:row>
          <xdr:rowOff>390525</xdr:rowOff>
        </xdr:from>
        <xdr:to>
          <xdr:col>10</xdr:col>
          <xdr:colOff>0</xdr:colOff>
          <xdr:row>25</xdr:row>
          <xdr:rowOff>638175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2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25</xdr:row>
          <xdr:rowOff>381000</xdr:rowOff>
        </xdr:from>
        <xdr:to>
          <xdr:col>8</xdr:col>
          <xdr:colOff>304800</xdr:colOff>
          <xdr:row>25</xdr:row>
          <xdr:rowOff>628650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2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25</xdr:row>
          <xdr:rowOff>381000</xdr:rowOff>
        </xdr:from>
        <xdr:to>
          <xdr:col>11</xdr:col>
          <xdr:colOff>171450</xdr:colOff>
          <xdr:row>25</xdr:row>
          <xdr:rowOff>628650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2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57150</xdr:colOff>
          <xdr:row>26</xdr:row>
          <xdr:rowOff>390525</xdr:rowOff>
        </xdr:from>
        <xdr:to>
          <xdr:col>9</xdr:col>
          <xdr:colOff>352425</xdr:colOff>
          <xdr:row>26</xdr:row>
          <xdr:rowOff>638175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2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26</xdr:row>
          <xdr:rowOff>381000</xdr:rowOff>
        </xdr:from>
        <xdr:to>
          <xdr:col>8</xdr:col>
          <xdr:colOff>304800</xdr:colOff>
          <xdr:row>26</xdr:row>
          <xdr:rowOff>628650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2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26</xdr:row>
          <xdr:rowOff>381000</xdr:rowOff>
        </xdr:from>
        <xdr:to>
          <xdr:col>11</xdr:col>
          <xdr:colOff>171450</xdr:colOff>
          <xdr:row>26</xdr:row>
          <xdr:rowOff>628650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2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57150</xdr:colOff>
          <xdr:row>27</xdr:row>
          <xdr:rowOff>390525</xdr:rowOff>
        </xdr:from>
        <xdr:to>
          <xdr:col>9</xdr:col>
          <xdr:colOff>352425</xdr:colOff>
          <xdr:row>27</xdr:row>
          <xdr:rowOff>638175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2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27</xdr:row>
          <xdr:rowOff>381000</xdr:rowOff>
        </xdr:from>
        <xdr:to>
          <xdr:col>8</xdr:col>
          <xdr:colOff>304800</xdr:colOff>
          <xdr:row>27</xdr:row>
          <xdr:rowOff>628650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2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27</xdr:row>
          <xdr:rowOff>381000</xdr:rowOff>
        </xdr:from>
        <xdr:to>
          <xdr:col>11</xdr:col>
          <xdr:colOff>171450</xdr:colOff>
          <xdr:row>27</xdr:row>
          <xdr:rowOff>628650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2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57150</xdr:colOff>
          <xdr:row>28</xdr:row>
          <xdr:rowOff>390525</xdr:rowOff>
        </xdr:from>
        <xdr:to>
          <xdr:col>9</xdr:col>
          <xdr:colOff>352425</xdr:colOff>
          <xdr:row>28</xdr:row>
          <xdr:rowOff>638175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2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28</xdr:row>
          <xdr:rowOff>381000</xdr:rowOff>
        </xdr:from>
        <xdr:to>
          <xdr:col>8</xdr:col>
          <xdr:colOff>304800</xdr:colOff>
          <xdr:row>28</xdr:row>
          <xdr:rowOff>628650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2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28</xdr:row>
          <xdr:rowOff>381000</xdr:rowOff>
        </xdr:from>
        <xdr:to>
          <xdr:col>11</xdr:col>
          <xdr:colOff>171450</xdr:colOff>
          <xdr:row>28</xdr:row>
          <xdr:rowOff>628650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2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57150</xdr:colOff>
          <xdr:row>29</xdr:row>
          <xdr:rowOff>390525</xdr:rowOff>
        </xdr:from>
        <xdr:to>
          <xdr:col>9</xdr:col>
          <xdr:colOff>352425</xdr:colOff>
          <xdr:row>29</xdr:row>
          <xdr:rowOff>638175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2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29</xdr:row>
          <xdr:rowOff>381000</xdr:rowOff>
        </xdr:from>
        <xdr:to>
          <xdr:col>8</xdr:col>
          <xdr:colOff>304800</xdr:colOff>
          <xdr:row>29</xdr:row>
          <xdr:rowOff>628650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2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29</xdr:row>
          <xdr:rowOff>381000</xdr:rowOff>
        </xdr:from>
        <xdr:to>
          <xdr:col>11</xdr:col>
          <xdr:colOff>171450</xdr:colOff>
          <xdr:row>29</xdr:row>
          <xdr:rowOff>628650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2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57150</xdr:colOff>
          <xdr:row>30</xdr:row>
          <xdr:rowOff>390525</xdr:rowOff>
        </xdr:from>
        <xdr:to>
          <xdr:col>9</xdr:col>
          <xdr:colOff>352425</xdr:colOff>
          <xdr:row>30</xdr:row>
          <xdr:rowOff>638175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2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30</xdr:row>
          <xdr:rowOff>381000</xdr:rowOff>
        </xdr:from>
        <xdr:to>
          <xdr:col>8</xdr:col>
          <xdr:colOff>304800</xdr:colOff>
          <xdr:row>30</xdr:row>
          <xdr:rowOff>628650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2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30</xdr:row>
          <xdr:rowOff>381000</xdr:rowOff>
        </xdr:from>
        <xdr:to>
          <xdr:col>11</xdr:col>
          <xdr:colOff>171450</xdr:colOff>
          <xdr:row>30</xdr:row>
          <xdr:rowOff>628650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2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57150</xdr:colOff>
          <xdr:row>31</xdr:row>
          <xdr:rowOff>390525</xdr:rowOff>
        </xdr:from>
        <xdr:to>
          <xdr:col>9</xdr:col>
          <xdr:colOff>352425</xdr:colOff>
          <xdr:row>31</xdr:row>
          <xdr:rowOff>638175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2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31</xdr:row>
          <xdr:rowOff>381000</xdr:rowOff>
        </xdr:from>
        <xdr:to>
          <xdr:col>8</xdr:col>
          <xdr:colOff>304800</xdr:colOff>
          <xdr:row>31</xdr:row>
          <xdr:rowOff>628650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2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31</xdr:row>
          <xdr:rowOff>381000</xdr:rowOff>
        </xdr:from>
        <xdr:to>
          <xdr:col>11</xdr:col>
          <xdr:colOff>171450</xdr:colOff>
          <xdr:row>31</xdr:row>
          <xdr:rowOff>628650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2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57150</xdr:colOff>
          <xdr:row>32</xdr:row>
          <xdr:rowOff>390525</xdr:rowOff>
        </xdr:from>
        <xdr:to>
          <xdr:col>9</xdr:col>
          <xdr:colOff>352425</xdr:colOff>
          <xdr:row>32</xdr:row>
          <xdr:rowOff>638175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2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32</xdr:row>
          <xdr:rowOff>381000</xdr:rowOff>
        </xdr:from>
        <xdr:to>
          <xdr:col>8</xdr:col>
          <xdr:colOff>304800</xdr:colOff>
          <xdr:row>32</xdr:row>
          <xdr:rowOff>628650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2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32</xdr:row>
          <xdr:rowOff>381000</xdr:rowOff>
        </xdr:from>
        <xdr:to>
          <xdr:col>11</xdr:col>
          <xdr:colOff>171450</xdr:colOff>
          <xdr:row>32</xdr:row>
          <xdr:rowOff>628650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2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57150</xdr:colOff>
          <xdr:row>33</xdr:row>
          <xdr:rowOff>390525</xdr:rowOff>
        </xdr:from>
        <xdr:to>
          <xdr:col>9</xdr:col>
          <xdr:colOff>352425</xdr:colOff>
          <xdr:row>33</xdr:row>
          <xdr:rowOff>638175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2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33</xdr:row>
          <xdr:rowOff>381000</xdr:rowOff>
        </xdr:from>
        <xdr:to>
          <xdr:col>8</xdr:col>
          <xdr:colOff>304800</xdr:colOff>
          <xdr:row>33</xdr:row>
          <xdr:rowOff>628650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2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381000</xdr:rowOff>
        </xdr:from>
        <xdr:to>
          <xdr:col>11</xdr:col>
          <xdr:colOff>171450</xdr:colOff>
          <xdr:row>33</xdr:row>
          <xdr:rowOff>628650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2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57150</xdr:colOff>
          <xdr:row>34</xdr:row>
          <xdr:rowOff>390525</xdr:rowOff>
        </xdr:from>
        <xdr:to>
          <xdr:col>9</xdr:col>
          <xdr:colOff>352425</xdr:colOff>
          <xdr:row>34</xdr:row>
          <xdr:rowOff>638175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2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34</xdr:row>
          <xdr:rowOff>381000</xdr:rowOff>
        </xdr:from>
        <xdr:to>
          <xdr:col>8</xdr:col>
          <xdr:colOff>304800</xdr:colOff>
          <xdr:row>34</xdr:row>
          <xdr:rowOff>628650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2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381000</xdr:rowOff>
        </xdr:from>
        <xdr:to>
          <xdr:col>11</xdr:col>
          <xdr:colOff>171450</xdr:colOff>
          <xdr:row>34</xdr:row>
          <xdr:rowOff>628650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2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57150</xdr:colOff>
          <xdr:row>35</xdr:row>
          <xdr:rowOff>390525</xdr:rowOff>
        </xdr:from>
        <xdr:to>
          <xdr:col>9</xdr:col>
          <xdr:colOff>352425</xdr:colOff>
          <xdr:row>35</xdr:row>
          <xdr:rowOff>638175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2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35</xdr:row>
          <xdr:rowOff>381000</xdr:rowOff>
        </xdr:from>
        <xdr:to>
          <xdr:col>8</xdr:col>
          <xdr:colOff>304800</xdr:colOff>
          <xdr:row>35</xdr:row>
          <xdr:rowOff>628650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2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35</xdr:row>
          <xdr:rowOff>381000</xdr:rowOff>
        </xdr:from>
        <xdr:to>
          <xdr:col>11</xdr:col>
          <xdr:colOff>171450</xdr:colOff>
          <xdr:row>35</xdr:row>
          <xdr:rowOff>628650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2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57150</xdr:colOff>
          <xdr:row>36</xdr:row>
          <xdr:rowOff>390525</xdr:rowOff>
        </xdr:from>
        <xdr:to>
          <xdr:col>9</xdr:col>
          <xdr:colOff>352425</xdr:colOff>
          <xdr:row>36</xdr:row>
          <xdr:rowOff>638175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2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36</xdr:row>
          <xdr:rowOff>381000</xdr:rowOff>
        </xdr:from>
        <xdr:to>
          <xdr:col>8</xdr:col>
          <xdr:colOff>304800</xdr:colOff>
          <xdr:row>36</xdr:row>
          <xdr:rowOff>628650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2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381000</xdr:rowOff>
        </xdr:from>
        <xdr:to>
          <xdr:col>11</xdr:col>
          <xdr:colOff>171450</xdr:colOff>
          <xdr:row>36</xdr:row>
          <xdr:rowOff>628650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2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57150</xdr:colOff>
          <xdr:row>37</xdr:row>
          <xdr:rowOff>390525</xdr:rowOff>
        </xdr:from>
        <xdr:to>
          <xdr:col>9</xdr:col>
          <xdr:colOff>352425</xdr:colOff>
          <xdr:row>37</xdr:row>
          <xdr:rowOff>638175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2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37</xdr:row>
          <xdr:rowOff>381000</xdr:rowOff>
        </xdr:from>
        <xdr:to>
          <xdr:col>8</xdr:col>
          <xdr:colOff>304800</xdr:colOff>
          <xdr:row>37</xdr:row>
          <xdr:rowOff>628650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2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381000</xdr:rowOff>
        </xdr:from>
        <xdr:to>
          <xdr:col>11</xdr:col>
          <xdr:colOff>171450</xdr:colOff>
          <xdr:row>37</xdr:row>
          <xdr:rowOff>628650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2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66675</xdr:colOff>
          <xdr:row>38</xdr:row>
          <xdr:rowOff>381000</xdr:rowOff>
        </xdr:from>
        <xdr:to>
          <xdr:col>9</xdr:col>
          <xdr:colOff>266700</xdr:colOff>
          <xdr:row>38</xdr:row>
          <xdr:rowOff>628650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2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38</xdr:row>
          <xdr:rowOff>381000</xdr:rowOff>
        </xdr:from>
        <xdr:to>
          <xdr:col>8</xdr:col>
          <xdr:colOff>304800</xdr:colOff>
          <xdr:row>38</xdr:row>
          <xdr:rowOff>628650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2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381000</xdr:rowOff>
        </xdr:from>
        <xdr:to>
          <xdr:col>11</xdr:col>
          <xdr:colOff>171450</xdr:colOff>
          <xdr:row>38</xdr:row>
          <xdr:rowOff>628650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2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76200</xdr:colOff>
          <xdr:row>39</xdr:row>
          <xdr:rowOff>400050</xdr:rowOff>
        </xdr:from>
        <xdr:to>
          <xdr:col>9</xdr:col>
          <xdr:colOff>285750</xdr:colOff>
          <xdr:row>39</xdr:row>
          <xdr:rowOff>600075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2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39</xdr:row>
          <xdr:rowOff>381000</xdr:rowOff>
        </xdr:from>
        <xdr:to>
          <xdr:col>8</xdr:col>
          <xdr:colOff>304800</xdr:colOff>
          <xdr:row>39</xdr:row>
          <xdr:rowOff>628650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2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381000</xdr:rowOff>
        </xdr:from>
        <xdr:to>
          <xdr:col>11</xdr:col>
          <xdr:colOff>171450</xdr:colOff>
          <xdr:row>39</xdr:row>
          <xdr:rowOff>628650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2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26</xdr:row>
          <xdr:rowOff>190500</xdr:rowOff>
        </xdr:from>
        <xdr:to>
          <xdr:col>0</xdr:col>
          <xdr:colOff>390525</xdr:colOff>
          <xdr:row>27</xdr:row>
          <xdr:rowOff>123825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5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29</xdr:row>
          <xdr:rowOff>104775</xdr:rowOff>
        </xdr:from>
        <xdr:to>
          <xdr:col>0</xdr:col>
          <xdr:colOff>409575</xdr:colOff>
          <xdr:row>30</xdr:row>
          <xdr:rowOff>38100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5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29</xdr:row>
          <xdr:rowOff>257175</xdr:rowOff>
        </xdr:from>
        <xdr:to>
          <xdr:col>0</xdr:col>
          <xdr:colOff>409575</xdr:colOff>
          <xdr:row>30</xdr:row>
          <xdr:rowOff>190500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5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omments" Target="../comments2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omments" Target="../comments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8.xml"/><Relationship Id="rId5" Type="http://schemas.openxmlformats.org/officeDocument/2006/relationships/ctrlProp" Target="../ctrlProps/ctrlProp57.xml"/><Relationship Id="rId4" Type="http://schemas.openxmlformats.org/officeDocument/2006/relationships/ctrlProp" Target="../ctrlProps/ctrlProp5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0B7D6-3A40-44D7-8EBA-BC333EF6BE5D}">
  <sheetPr codeName="Sheet1">
    <pageSetUpPr fitToPage="1"/>
  </sheetPr>
  <dimension ref="A1:D71"/>
  <sheetViews>
    <sheetView tabSelected="1" zoomScaleNormal="100" zoomScaleSheetLayoutView="100" workbookViewId="0">
      <selection activeCell="B17" sqref="B17"/>
    </sheetView>
  </sheetViews>
  <sheetFormatPr defaultRowHeight="18.75" customHeight="1"/>
  <cols>
    <col min="1" max="1" width="6" style="121" customWidth="1"/>
    <col min="2" max="2" width="28.875" style="121" customWidth="1"/>
    <col min="3" max="3" width="34.625" style="121" customWidth="1"/>
    <col min="4" max="4" width="28.25" style="121" customWidth="1"/>
    <col min="5" max="10" width="9" style="121"/>
    <col min="11" max="21" width="9" style="121" customWidth="1"/>
    <col min="22" max="16384" width="9" style="121"/>
  </cols>
  <sheetData>
    <row r="1" spans="1:4" ht="9" customHeight="1">
      <c r="A1" s="123"/>
      <c r="B1" s="33"/>
      <c r="C1" s="33"/>
      <c r="D1" s="33"/>
    </row>
    <row r="2" spans="1:4" ht="18.75" customHeight="1">
      <c r="A2" s="124" t="s">
        <v>170</v>
      </c>
      <c r="B2" s="33"/>
      <c r="C2" s="33"/>
      <c r="D2" s="33"/>
    </row>
    <row r="3" spans="1:4" ht="18.75" customHeight="1">
      <c r="A3" s="33"/>
      <c r="B3" s="33"/>
      <c r="C3" s="33"/>
      <c r="D3" s="33"/>
    </row>
    <row r="4" spans="1:4" ht="18.75" customHeight="1">
      <c r="A4" s="31" t="s">
        <v>156</v>
      </c>
      <c r="B4" s="33"/>
      <c r="C4" s="33"/>
      <c r="D4" s="33"/>
    </row>
    <row r="5" spans="1:4" ht="18.75" customHeight="1" thickBot="1">
      <c r="A5" s="125"/>
      <c r="B5" s="126" t="s">
        <v>157</v>
      </c>
      <c r="C5" s="126" t="s">
        <v>158</v>
      </c>
      <c r="D5" s="126" t="s">
        <v>159</v>
      </c>
    </row>
    <row r="6" spans="1:4" ht="18.75" customHeight="1" thickTop="1">
      <c r="A6" s="127" t="s">
        <v>160</v>
      </c>
      <c r="B6" s="128" t="s">
        <v>171</v>
      </c>
      <c r="C6" s="129" t="s">
        <v>161</v>
      </c>
      <c r="D6" s="128" t="s">
        <v>246</v>
      </c>
    </row>
    <row r="7" spans="1:4" ht="18.75" customHeight="1">
      <c r="A7" s="130" t="s">
        <v>162</v>
      </c>
      <c r="B7" s="122" t="s">
        <v>172</v>
      </c>
      <c r="C7" s="131" t="s">
        <v>161</v>
      </c>
      <c r="D7" s="122" t="s">
        <v>247</v>
      </c>
    </row>
    <row r="8" spans="1:4" ht="18.75" customHeight="1">
      <c r="A8" s="130" t="s">
        <v>163</v>
      </c>
      <c r="B8" s="122" t="s">
        <v>173</v>
      </c>
      <c r="C8" s="131" t="s">
        <v>161</v>
      </c>
      <c r="D8" s="122" t="s">
        <v>245</v>
      </c>
    </row>
    <row r="9" spans="1:4" ht="18.75" customHeight="1">
      <c r="A9" s="130" t="s">
        <v>164</v>
      </c>
      <c r="B9" s="122" t="s">
        <v>174</v>
      </c>
      <c r="C9" s="131" t="s">
        <v>161</v>
      </c>
      <c r="D9" s="122" t="s">
        <v>177</v>
      </c>
    </row>
    <row r="10" spans="1:4" ht="18.75" customHeight="1">
      <c r="A10" s="130" t="s">
        <v>165</v>
      </c>
      <c r="B10" s="122" t="s">
        <v>175</v>
      </c>
      <c r="C10" s="131" t="s">
        <v>161</v>
      </c>
      <c r="D10" s="122"/>
    </row>
    <row r="11" spans="1:4" ht="18.75" customHeight="1">
      <c r="A11" s="130" t="s">
        <v>166</v>
      </c>
      <c r="B11" s="122" t="s">
        <v>167</v>
      </c>
      <c r="C11" s="132" t="s">
        <v>176</v>
      </c>
      <c r="D11" s="122" t="s">
        <v>168</v>
      </c>
    </row>
    <row r="12" spans="1:4" ht="18.75" customHeight="1">
      <c r="A12" s="130" t="s">
        <v>186</v>
      </c>
      <c r="B12" s="122" t="s">
        <v>184</v>
      </c>
      <c r="C12" s="171" t="s">
        <v>187</v>
      </c>
      <c r="D12" s="122" t="s">
        <v>185</v>
      </c>
    </row>
    <row r="13" spans="1:4" ht="18.75" customHeight="1">
      <c r="A13" s="33"/>
      <c r="B13" s="33"/>
      <c r="C13" s="33"/>
      <c r="D13" s="33"/>
    </row>
    <row r="14" spans="1:4" ht="18.75" customHeight="1">
      <c r="A14" s="31" t="s">
        <v>169</v>
      </c>
      <c r="B14" s="33"/>
      <c r="C14" s="33"/>
      <c r="D14" s="33"/>
    </row>
    <row r="15" spans="1:4" ht="18.75" customHeight="1">
      <c r="A15" s="33" t="s">
        <v>249</v>
      </c>
      <c r="B15" s="33"/>
      <c r="C15" s="33"/>
      <c r="D15" s="33"/>
    </row>
    <row r="16" spans="1:4" ht="18.75" customHeight="1">
      <c r="A16" s="33" t="s">
        <v>250</v>
      </c>
      <c r="B16" s="33"/>
      <c r="C16" s="33"/>
      <c r="D16" s="33"/>
    </row>
    <row r="17" spans="1:4" ht="18.75" customHeight="1">
      <c r="A17" s="123" t="s">
        <v>288</v>
      </c>
      <c r="B17" s="33"/>
      <c r="C17" s="33"/>
      <c r="D17" s="33"/>
    </row>
    <row r="18" spans="1:4" ht="18.75" customHeight="1">
      <c r="A18" s="123"/>
      <c r="B18" s="33"/>
      <c r="C18" s="33"/>
      <c r="D18" s="33"/>
    </row>
    <row r="19" spans="1:4" ht="18.75" customHeight="1">
      <c r="A19" s="133" t="s">
        <v>259</v>
      </c>
      <c r="B19" s="133"/>
      <c r="C19" s="33"/>
      <c r="D19" s="33"/>
    </row>
    <row r="20" spans="1:4" ht="18.75" customHeight="1">
      <c r="A20" s="33"/>
      <c r="B20" s="33" t="s">
        <v>251</v>
      </c>
      <c r="C20" s="33"/>
      <c r="D20" s="33"/>
    </row>
    <row r="21" spans="1:4" ht="8.25" customHeight="1">
      <c r="A21" s="33"/>
      <c r="B21" s="33"/>
      <c r="C21" s="33"/>
      <c r="D21" s="33"/>
    </row>
    <row r="22" spans="1:4" ht="18.75" customHeight="1">
      <c r="A22" s="133" t="s">
        <v>255</v>
      </c>
      <c r="B22" s="133"/>
      <c r="C22" s="33"/>
      <c r="D22" s="33"/>
    </row>
    <row r="23" spans="1:4" ht="18.75" customHeight="1">
      <c r="A23" s="33"/>
      <c r="B23" s="33" t="s">
        <v>262</v>
      </c>
      <c r="C23" s="33"/>
      <c r="D23" s="33"/>
    </row>
    <row r="24" spans="1:4" ht="18.75" customHeight="1">
      <c r="A24" s="33"/>
      <c r="B24" s="33" t="s">
        <v>261</v>
      </c>
      <c r="C24" s="33"/>
      <c r="D24" s="33"/>
    </row>
    <row r="25" spans="1:4" ht="18.75" customHeight="1">
      <c r="A25" s="33"/>
      <c r="B25" s="33" t="s">
        <v>252</v>
      </c>
      <c r="C25" s="33"/>
      <c r="D25" s="33"/>
    </row>
    <row r="26" spans="1:4" ht="18.75" customHeight="1">
      <c r="A26" s="33"/>
      <c r="B26" s="33" t="s">
        <v>253</v>
      </c>
      <c r="C26" s="33"/>
      <c r="D26" s="33"/>
    </row>
    <row r="27" spans="1:4" ht="18.75" customHeight="1">
      <c r="A27" s="33"/>
      <c r="B27" s="33" t="s">
        <v>254</v>
      </c>
      <c r="C27" s="33"/>
      <c r="D27" s="33"/>
    </row>
    <row r="28" spans="1:4" ht="8.25" customHeight="1">
      <c r="A28" s="33"/>
      <c r="B28" s="33"/>
      <c r="C28" s="33"/>
      <c r="D28" s="33"/>
    </row>
    <row r="29" spans="1:4" ht="18.75" customHeight="1">
      <c r="A29" s="133" t="s">
        <v>258</v>
      </c>
      <c r="B29" s="133"/>
      <c r="C29" s="33"/>
      <c r="D29" s="33"/>
    </row>
    <row r="30" spans="1:4" ht="18.75" customHeight="1">
      <c r="A30" s="33"/>
      <c r="B30" s="33" t="s">
        <v>256</v>
      </c>
      <c r="C30" s="33"/>
      <c r="D30" s="33"/>
    </row>
    <row r="31" spans="1:4" ht="18.75" customHeight="1">
      <c r="A31" s="33"/>
      <c r="B31" s="33" t="s">
        <v>257</v>
      </c>
      <c r="C31" s="33"/>
      <c r="D31" s="33"/>
    </row>
    <row r="32" spans="1:4" ht="18.75" customHeight="1">
      <c r="A32" s="33"/>
      <c r="B32" s="33" t="s">
        <v>260</v>
      </c>
      <c r="C32" s="33"/>
      <c r="D32" s="33"/>
    </row>
    <row r="33" spans="1:4" ht="18.75" customHeight="1">
      <c r="A33" s="33"/>
      <c r="B33" s="33" t="s">
        <v>287</v>
      </c>
      <c r="C33" s="33"/>
      <c r="D33" s="33"/>
    </row>
    <row r="34" spans="1:4" ht="18.75" customHeight="1">
      <c r="A34" s="33"/>
      <c r="B34" s="33" t="s">
        <v>269</v>
      </c>
      <c r="C34" s="33"/>
      <c r="D34" s="33"/>
    </row>
    <row r="35" spans="1:4" ht="18.75" customHeight="1">
      <c r="A35" s="33"/>
      <c r="B35" s="33" t="s">
        <v>263</v>
      </c>
      <c r="C35" s="33"/>
      <c r="D35" s="33"/>
    </row>
    <row r="36" spans="1:4" ht="18.75" customHeight="1">
      <c r="A36" s="33"/>
      <c r="B36" s="33" t="s">
        <v>264</v>
      </c>
      <c r="C36" s="33"/>
      <c r="D36" s="33"/>
    </row>
    <row r="37" spans="1:4" ht="18.75" customHeight="1">
      <c r="A37" s="33"/>
      <c r="B37" s="33" t="s">
        <v>265</v>
      </c>
      <c r="C37" s="33"/>
      <c r="D37" s="33"/>
    </row>
    <row r="38" spans="1:4" ht="18.75" customHeight="1">
      <c r="A38" s="33"/>
      <c r="B38" s="33" t="s">
        <v>266</v>
      </c>
      <c r="C38" s="33"/>
      <c r="D38" s="33"/>
    </row>
    <row r="39" spans="1:4" ht="18.75" customHeight="1">
      <c r="A39" s="33"/>
      <c r="B39" s="33" t="s">
        <v>267</v>
      </c>
      <c r="C39" s="33"/>
      <c r="D39" s="33"/>
    </row>
    <row r="40" spans="1:4" ht="18.75" customHeight="1">
      <c r="A40" s="33"/>
      <c r="B40" s="33" t="s">
        <v>268</v>
      </c>
      <c r="C40" s="33"/>
      <c r="D40" s="33"/>
    </row>
    <row r="41" spans="1:4" ht="9" customHeight="1">
      <c r="A41" s="33"/>
      <c r="B41" s="33"/>
      <c r="C41" s="33"/>
      <c r="D41" s="33"/>
    </row>
    <row r="42" spans="1:4" ht="18.75" customHeight="1">
      <c r="A42" s="133" t="s">
        <v>270</v>
      </c>
      <c r="B42" s="133"/>
      <c r="C42" s="33"/>
      <c r="D42" s="33"/>
    </row>
    <row r="43" spans="1:4" ht="18.75" customHeight="1">
      <c r="A43" s="33"/>
      <c r="B43" s="33" t="s">
        <v>181</v>
      </c>
      <c r="C43" s="33"/>
      <c r="D43" s="33"/>
    </row>
    <row r="44" spans="1:4" ht="18.75" customHeight="1">
      <c r="A44" s="33"/>
      <c r="B44" s="33" t="s">
        <v>178</v>
      </c>
      <c r="C44" s="33"/>
      <c r="D44" s="33"/>
    </row>
    <row r="45" spans="1:4" ht="18.75" customHeight="1">
      <c r="A45" s="33"/>
      <c r="B45" s="33" t="s">
        <v>271</v>
      </c>
      <c r="C45" s="33"/>
      <c r="D45" s="33"/>
    </row>
    <row r="46" spans="1:4" ht="18.75" customHeight="1">
      <c r="A46" s="33"/>
      <c r="B46" s="33" t="s">
        <v>265</v>
      </c>
      <c r="C46" s="33"/>
      <c r="D46" s="33"/>
    </row>
    <row r="47" spans="1:4" ht="18.75" customHeight="1">
      <c r="A47" s="33" t="s">
        <v>149</v>
      </c>
      <c r="B47" s="33" t="s">
        <v>272</v>
      </c>
      <c r="C47" s="33"/>
      <c r="D47" s="33"/>
    </row>
    <row r="48" spans="1:4" ht="18.75" customHeight="1">
      <c r="A48" s="33"/>
      <c r="B48" s="123" t="s">
        <v>182</v>
      </c>
      <c r="C48" s="33"/>
      <c r="D48" s="33"/>
    </row>
    <row r="49" spans="1:4" ht="18.75" customHeight="1">
      <c r="A49" s="33"/>
      <c r="B49" s="123" t="s">
        <v>276</v>
      </c>
      <c r="C49" s="33"/>
      <c r="D49" s="33"/>
    </row>
    <row r="50" spans="1:4" ht="18.75" customHeight="1">
      <c r="A50" s="33"/>
      <c r="B50" s="33" t="s">
        <v>273</v>
      </c>
      <c r="C50" s="33"/>
      <c r="D50" s="33"/>
    </row>
    <row r="51" spans="1:4" ht="18.75" customHeight="1">
      <c r="A51" s="33"/>
      <c r="B51" s="33" t="s">
        <v>274</v>
      </c>
      <c r="C51" s="33"/>
      <c r="D51" s="33"/>
    </row>
    <row r="52" spans="1:4" ht="18.75" customHeight="1">
      <c r="A52" s="33"/>
      <c r="B52" s="33" t="s">
        <v>275</v>
      </c>
      <c r="C52" s="33"/>
      <c r="D52" s="33"/>
    </row>
    <row r="53" spans="1:4" ht="9" customHeight="1">
      <c r="A53" s="33"/>
      <c r="B53" s="33"/>
      <c r="C53" s="33"/>
      <c r="D53" s="33"/>
    </row>
    <row r="54" spans="1:4" ht="18.75" customHeight="1">
      <c r="A54" s="133" t="s">
        <v>277</v>
      </c>
      <c r="B54" s="133"/>
      <c r="C54" s="33"/>
      <c r="D54" s="33"/>
    </row>
    <row r="55" spans="1:4" ht="18.75" customHeight="1">
      <c r="A55" s="33"/>
      <c r="B55" s="33" t="s">
        <v>179</v>
      </c>
      <c r="C55" s="33"/>
      <c r="D55" s="33"/>
    </row>
    <row r="56" spans="1:4" ht="18.75" customHeight="1">
      <c r="A56" s="33"/>
      <c r="B56" s="33" t="s">
        <v>278</v>
      </c>
      <c r="C56" s="33"/>
      <c r="D56" s="33"/>
    </row>
    <row r="57" spans="1:4" ht="18.75" customHeight="1">
      <c r="A57" s="33"/>
      <c r="B57" s="33" t="s">
        <v>279</v>
      </c>
      <c r="C57" s="33"/>
      <c r="D57" s="33"/>
    </row>
    <row r="58" spans="1:4" ht="9" customHeight="1">
      <c r="A58" s="33"/>
      <c r="B58" s="33"/>
      <c r="C58" s="33"/>
      <c r="D58" s="33"/>
    </row>
    <row r="59" spans="1:4" ht="9" customHeight="1">
      <c r="A59" s="33"/>
      <c r="B59" s="33"/>
      <c r="C59" s="33"/>
      <c r="D59" s="33"/>
    </row>
    <row r="60" spans="1:4" ht="18.75" customHeight="1">
      <c r="A60" s="133" t="s">
        <v>285</v>
      </c>
      <c r="B60" s="133"/>
      <c r="C60" s="33"/>
      <c r="D60" s="33"/>
    </row>
    <row r="61" spans="1:4" ht="18.75" customHeight="1">
      <c r="A61" s="33"/>
      <c r="B61" s="33" t="s">
        <v>183</v>
      </c>
      <c r="C61" s="33"/>
      <c r="D61" s="33"/>
    </row>
    <row r="62" spans="1:4" ht="18.75" customHeight="1">
      <c r="A62" s="33"/>
      <c r="B62" s="33" t="s">
        <v>248</v>
      </c>
      <c r="C62" s="33"/>
      <c r="D62" s="33"/>
    </row>
    <row r="63" spans="1:4" ht="9" customHeight="1">
      <c r="A63" s="33"/>
      <c r="B63" s="33"/>
      <c r="C63" s="33"/>
      <c r="D63" s="33"/>
    </row>
    <row r="64" spans="1:4" ht="18.75" customHeight="1">
      <c r="A64" s="133" t="s">
        <v>286</v>
      </c>
      <c r="B64" s="133"/>
      <c r="C64" s="33"/>
      <c r="D64" s="33"/>
    </row>
    <row r="65" spans="1:4" ht="18.75" customHeight="1">
      <c r="A65" s="33"/>
      <c r="B65" s="33" t="s">
        <v>282</v>
      </c>
      <c r="C65" s="33"/>
      <c r="D65" s="33"/>
    </row>
    <row r="66" spans="1:4" ht="18.75" customHeight="1">
      <c r="A66" s="33"/>
      <c r="B66" s="33" t="s">
        <v>180</v>
      </c>
      <c r="C66" s="33"/>
      <c r="D66" s="33"/>
    </row>
    <row r="67" spans="1:4" ht="18.75" customHeight="1">
      <c r="A67" s="33"/>
      <c r="B67" s="33" t="s">
        <v>283</v>
      </c>
      <c r="C67" s="33"/>
      <c r="D67" s="33"/>
    </row>
    <row r="68" spans="1:4" ht="18.75" customHeight="1">
      <c r="A68" s="33"/>
      <c r="B68" s="33" t="s">
        <v>284</v>
      </c>
      <c r="C68" s="33"/>
      <c r="D68" s="33"/>
    </row>
    <row r="69" spans="1:4" ht="18.75" customHeight="1">
      <c r="A69" s="33"/>
      <c r="B69" s="33"/>
      <c r="C69" s="33"/>
      <c r="D69" s="33"/>
    </row>
    <row r="70" spans="1:4" ht="18.75" customHeight="1">
      <c r="A70" s="33"/>
      <c r="B70" s="33"/>
      <c r="C70" s="33"/>
      <c r="D70" s="33"/>
    </row>
    <row r="71" spans="1:4" ht="18.75" customHeight="1">
      <c r="A71" s="33"/>
      <c r="B71" s="33"/>
      <c r="C71" s="33"/>
      <c r="D71" s="33"/>
    </row>
  </sheetData>
  <phoneticPr fontId="1"/>
  <pageMargins left="0.35433070866141736" right="0.23622047244094491" top="0.55118110236220474" bottom="0.35433070866141736" header="0.31496062992125984" footer="0.31496062992125984"/>
  <pageSetup paperSize="9" fitToHeight="0" orientation="portrait" r:id="rId1"/>
  <rowBreaks count="1" manualBreakCount="1">
    <brk id="47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/>
  <dimension ref="B2:AE39"/>
  <sheetViews>
    <sheetView view="pageBreakPreview" topLeftCell="A13" zoomScaleNormal="100" zoomScaleSheetLayoutView="100" workbookViewId="0">
      <selection activeCell="V3" sqref="V3:W3"/>
    </sheetView>
  </sheetViews>
  <sheetFormatPr defaultColWidth="2.875" defaultRowHeight="16.5" customHeight="1"/>
  <cols>
    <col min="1" max="10" width="2.875" style="1"/>
    <col min="11" max="11" width="2.875" style="1" customWidth="1"/>
    <col min="12" max="25" width="2.875" style="1"/>
    <col min="26" max="26" width="2.875" style="1" customWidth="1"/>
    <col min="27" max="16384" width="2.875" style="1"/>
  </cols>
  <sheetData>
    <row r="2" spans="2:31" ht="16.5" customHeight="1">
      <c r="B2" s="3" t="s">
        <v>16</v>
      </c>
    </row>
    <row r="3" spans="2:31" ht="16.5" customHeight="1">
      <c r="T3" s="190" t="s">
        <v>3</v>
      </c>
      <c r="U3" s="191"/>
      <c r="V3" s="192"/>
      <c r="W3" s="193"/>
      <c r="X3" s="4" t="s">
        <v>107</v>
      </c>
      <c r="Y3" s="192"/>
      <c r="Z3" s="193"/>
      <c r="AA3" s="4" t="s">
        <v>108</v>
      </c>
      <c r="AB3" s="192"/>
      <c r="AC3" s="193"/>
      <c r="AD3" s="1" t="s">
        <v>109</v>
      </c>
    </row>
    <row r="6" spans="2:31" ht="16.5" customHeight="1">
      <c r="D6" s="1" t="s">
        <v>0</v>
      </c>
    </row>
    <row r="9" spans="2:31" ht="16.5" customHeight="1">
      <c r="M9" s="5" t="s">
        <v>1</v>
      </c>
      <c r="N9" s="5"/>
      <c r="O9" s="190" t="s">
        <v>2</v>
      </c>
      <c r="P9" s="203"/>
      <c r="Q9" s="203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204"/>
      <c r="AC9" s="204"/>
      <c r="AD9" s="204"/>
      <c r="AE9" s="204"/>
    </row>
    <row r="10" spans="2:31" ht="16.5" customHeight="1">
      <c r="O10" s="190" t="s">
        <v>104</v>
      </c>
      <c r="P10" s="203"/>
      <c r="Q10" s="203"/>
      <c r="R10" s="201" t="s">
        <v>105</v>
      </c>
      <c r="S10" s="202"/>
      <c r="T10" s="199"/>
      <c r="U10" s="204"/>
      <c r="V10" s="204"/>
      <c r="W10" s="204"/>
      <c r="X10" s="2"/>
      <c r="Y10" s="2" t="s">
        <v>106</v>
      </c>
      <c r="Z10" s="2"/>
      <c r="AA10" s="199"/>
      <c r="AB10" s="200"/>
      <c r="AC10" s="200"/>
      <c r="AD10" s="200"/>
      <c r="AE10" s="200"/>
    </row>
    <row r="13" spans="2:31" ht="16.5" customHeight="1">
      <c r="E13" s="6" t="s">
        <v>3</v>
      </c>
      <c r="F13" s="188"/>
      <c r="G13" s="189"/>
      <c r="H13" s="2" t="s">
        <v>4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6" spans="2:31" ht="16.5" customHeight="1">
      <c r="B16" s="2" t="s">
        <v>15</v>
      </c>
      <c r="C16" s="2"/>
      <c r="D16" s="2"/>
      <c r="E16" s="2"/>
      <c r="F16" s="2"/>
      <c r="G16" s="2"/>
      <c r="H16" s="2"/>
      <c r="I16" s="2"/>
      <c r="J16" s="194"/>
      <c r="K16" s="195"/>
      <c r="L16" s="195"/>
      <c r="M16" s="196" t="s">
        <v>110</v>
      </c>
      <c r="N16" s="197"/>
      <c r="O16" s="198"/>
      <c r="P16" s="195"/>
      <c r="Q16" s="1" t="s">
        <v>111</v>
      </c>
    </row>
    <row r="17" spans="2:18" ht="16.5" customHeight="1">
      <c r="B17" s="1" t="s">
        <v>5</v>
      </c>
    </row>
    <row r="20" spans="2:18" ht="16.5" customHeight="1">
      <c r="Q20" s="5" t="s">
        <v>6</v>
      </c>
      <c r="R20" s="5"/>
    </row>
    <row r="23" spans="2:18" ht="16.5" customHeight="1">
      <c r="B23" s="1" t="s">
        <v>7</v>
      </c>
    </row>
    <row r="24" spans="2:18" ht="16.5" customHeight="1">
      <c r="D24" s="1" t="s">
        <v>8</v>
      </c>
    </row>
    <row r="27" spans="2:18" ht="16.5" customHeight="1">
      <c r="B27" s="1" t="s">
        <v>9</v>
      </c>
    </row>
    <row r="28" spans="2:18" ht="16.5" customHeight="1">
      <c r="D28" s="1" t="s">
        <v>10</v>
      </c>
    </row>
    <row r="31" spans="2:18" ht="16.5" customHeight="1">
      <c r="B31" s="1" t="s">
        <v>11</v>
      </c>
    </row>
    <row r="32" spans="2:18" ht="16.5" customHeight="1">
      <c r="D32" s="1" t="s">
        <v>12</v>
      </c>
    </row>
    <row r="35" spans="2:2" ht="16.5" customHeight="1">
      <c r="B35" s="1" t="s">
        <v>13</v>
      </c>
    </row>
    <row r="39" spans="2:2" ht="16.5" customHeight="1">
      <c r="B39" s="1" t="s">
        <v>14</v>
      </c>
    </row>
  </sheetData>
  <sheetProtection algorithmName="SHA-512" hashValue="5w3u5HCq5Fri9ERdd0b/ouljx0l+7IS08OB32X+QY2uF6f5x8tTHgN6LUT3NYO5rqaBQbSyhVKQVP7d/7xyHjg==" saltValue="Aq9TMSVVh89JiGIrzroDkw==" spinCount="100000" sheet="1" selectLockedCells="1"/>
  <mergeCells count="14">
    <mergeCell ref="F13:G13"/>
    <mergeCell ref="T3:U3"/>
    <mergeCell ref="Y3:Z3"/>
    <mergeCell ref="AB3:AC3"/>
    <mergeCell ref="J16:L16"/>
    <mergeCell ref="M16:N16"/>
    <mergeCell ref="O16:P16"/>
    <mergeCell ref="AA10:AE10"/>
    <mergeCell ref="R10:S10"/>
    <mergeCell ref="O9:Q9"/>
    <mergeCell ref="R9:AE9"/>
    <mergeCell ref="O10:Q10"/>
    <mergeCell ref="T10:W10"/>
    <mergeCell ref="V3:W3"/>
  </mergeCells>
  <phoneticPr fontId="1"/>
  <conditionalFormatting sqref="F13:G13">
    <cfRule type="expression" dxfId="54" priority="2">
      <formula>$F$13=""</formula>
    </cfRule>
  </conditionalFormatting>
  <conditionalFormatting sqref="J16:L16">
    <cfRule type="expression" dxfId="53" priority="3">
      <formula>$J$16=""</formula>
    </cfRule>
  </conditionalFormatting>
  <conditionalFormatting sqref="R9:AE9">
    <cfRule type="expression" dxfId="52" priority="9">
      <formula>$R$9=""</formula>
    </cfRule>
  </conditionalFormatting>
  <conditionalFormatting sqref="T10:W10">
    <cfRule type="expression" dxfId="51" priority="8">
      <formula>$T$10=""</formula>
    </cfRule>
  </conditionalFormatting>
  <conditionalFormatting sqref="V3:W3">
    <cfRule type="expression" dxfId="50" priority="6">
      <formula>$V$3=""</formula>
    </cfRule>
  </conditionalFormatting>
  <conditionalFormatting sqref="Y3:Z3">
    <cfRule type="expression" dxfId="49" priority="5">
      <formula>$Y$3=""</formula>
    </cfRule>
  </conditionalFormatting>
  <conditionalFormatting sqref="AA10">
    <cfRule type="expression" dxfId="48" priority="7">
      <formula>$AA$10=""</formula>
    </cfRule>
  </conditionalFormatting>
  <conditionalFormatting sqref="AB3:AC3">
    <cfRule type="expression" dxfId="47" priority="4">
      <formula>$AB$3=""</formula>
    </cfRule>
  </conditionalFormatting>
  <conditionalFormatting sqref="O16:P16">
    <cfRule type="containsBlanks" dxfId="46" priority="1">
      <formula>LEN(TRIM(O16))=0</formula>
    </cfRule>
  </conditionalFormatting>
  <printOptions horizontalCentered="1"/>
  <pageMargins left="0.70866141732283472" right="0.70866141732283472" top="0.94488188976377963" bottom="0.74803149606299213" header="0.31496062992125984" footer="0.31496062992125984"/>
  <pageSetup paperSize="9" scale="9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DC965-1585-4FFE-B938-B2C26B41358F}">
  <dimension ref="A1:V227"/>
  <sheetViews>
    <sheetView showGridLines="0" view="pageBreakPreview" topLeftCell="A25" zoomScaleNormal="100" zoomScaleSheetLayoutView="100" workbookViewId="0">
      <selection activeCell="H13" sqref="H13:K13"/>
    </sheetView>
  </sheetViews>
  <sheetFormatPr defaultColWidth="5.875" defaultRowHeight="13.5" outlineLevelCol="1"/>
  <cols>
    <col min="1" max="8" width="5.875" style="8"/>
    <col min="9" max="11" width="3.875" style="8" customWidth="1"/>
    <col min="12" max="17" width="5.875" style="8"/>
    <col min="18" max="18" width="5.625" style="8" customWidth="1"/>
    <col min="19" max="19" width="6.875" style="8" hidden="1" customWidth="1" outlineLevel="1"/>
    <col min="20" max="20" width="5.375" style="8" hidden="1" customWidth="1" outlineLevel="1"/>
    <col min="21" max="21" width="9.75" style="8" hidden="1" customWidth="1" outlineLevel="1"/>
    <col min="22" max="22" width="5.875" style="8" collapsed="1"/>
    <col min="23" max="16384" width="5.875" style="8"/>
  </cols>
  <sheetData>
    <row r="1" spans="1:19" s="172" customFormat="1">
      <c r="Q1" s="6" t="s">
        <v>17</v>
      </c>
    </row>
    <row r="2" spans="1:19" s="172" customFormat="1" ht="16.5">
      <c r="A2" s="260" t="s">
        <v>18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</row>
    <row r="3" spans="1:19" s="172" customFormat="1" ht="14.25" thickBot="1"/>
    <row r="4" spans="1:19" ht="30" customHeight="1">
      <c r="A4" s="251" t="s">
        <v>2</v>
      </c>
      <c r="B4" s="252"/>
      <c r="C4" s="253"/>
      <c r="D4" s="261" t="str">
        <f>IF('12_01_実績報告書'!R9="","",'12_01_実績報告書'!R9)</f>
        <v/>
      </c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3"/>
    </row>
    <row r="5" spans="1:19" ht="19.5" customHeight="1">
      <c r="A5" s="218" t="s">
        <v>19</v>
      </c>
      <c r="B5" s="219"/>
      <c r="C5" s="220"/>
      <c r="D5" s="96"/>
      <c r="E5" s="17" t="s">
        <v>20</v>
      </c>
      <c r="F5" s="17"/>
      <c r="G5" s="17"/>
      <c r="H5" s="17"/>
      <c r="I5" s="17"/>
      <c r="J5" s="17"/>
      <c r="K5" s="17"/>
      <c r="L5" s="17"/>
      <c r="M5" s="21" t="s">
        <v>21</v>
      </c>
      <c r="N5" s="21" t="s">
        <v>22</v>
      </c>
      <c r="O5" s="264" t="s">
        <v>23</v>
      </c>
      <c r="P5" s="264"/>
      <c r="Q5" s="18"/>
      <c r="S5" s="7" t="b">
        <v>0</v>
      </c>
    </row>
    <row r="6" spans="1:19" ht="19.5" customHeight="1">
      <c r="A6" s="221"/>
      <c r="B6" s="222"/>
      <c r="C6" s="223"/>
      <c r="D6" s="97"/>
      <c r="E6" s="172" t="s">
        <v>24</v>
      </c>
      <c r="F6" s="172"/>
      <c r="G6" s="172"/>
      <c r="H6" s="172"/>
      <c r="I6" s="172"/>
      <c r="J6" s="172"/>
      <c r="K6" s="172"/>
      <c r="L6" s="172"/>
      <c r="M6" s="6" t="s">
        <v>21</v>
      </c>
      <c r="N6" s="6" t="s">
        <v>25</v>
      </c>
      <c r="O6" s="196" t="s">
        <v>26</v>
      </c>
      <c r="P6" s="196"/>
      <c r="Q6" s="14"/>
      <c r="S6" s="7" t="b">
        <v>0</v>
      </c>
    </row>
    <row r="7" spans="1:19" ht="19.5" customHeight="1">
      <c r="A7" s="221"/>
      <c r="B7" s="222"/>
      <c r="C7" s="223"/>
      <c r="D7" s="97"/>
      <c r="E7" s="172" t="s">
        <v>27</v>
      </c>
      <c r="F7" s="172"/>
      <c r="G7" s="172"/>
      <c r="H7" s="172"/>
      <c r="I7" s="172"/>
      <c r="J7" s="172"/>
      <c r="K7" s="172"/>
      <c r="L7" s="172"/>
      <c r="M7" s="6" t="s">
        <v>21</v>
      </c>
      <c r="N7" s="6" t="s">
        <v>25</v>
      </c>
      <c r="O7" s="196" t="s">
        <v>26</v>
      </c>
      <c r="P7" s="196"/>
      <c r="Q7" s="14"/>
      <c r="S7" s="7" t="b">
        <v>0</v>
      </c>
    </row>
    <row r="8" spans="1:19" ht="19.5" customHeight="1">
      <c r="A8" s="221"/>
      <c r="B8" s="222"/>
      <c r="C8" s="223"/>
      <c r="D8" s="97"/>
      <c r="E8" s="172" t="s">
        <v>28</v>
      </c>
      <c r="F8" s="172"/>
      <c r="G8" s="172"/>
      <c r="H8" s="172"/>
      <c r="I8" s="172"/>
      <c r="J8" s="172"/>
      <c r="K8" s="172"/>
      <c r="L8" s="172"/>
      <c r="M8" s="6" t="s">
        <v>21</v>
      </c>
      <c r="N8" s="6" t="s">
        <v>29</v>
      </c>
      <c r="O8" s="196" t="s">
        <v>30</v>
      </c>
      <c r="P8" s="196"/>
      <c r="Q8" s="14"/>
      <c r="S8" s="7" t="b">
        <v>0</v>
      </c>
    </row>
    <row r="9" spans="1:19" ht="19.5" customHeight="1">
      <c r="A9" s="244"/>
      <c r="B9" s="245"/>
      <c r="C9" s="236"/>
      <c r="D9" s="98"/>
      <c r="E9" s="22" t="s">
        <v>31</v>
      </c>
      <c r="F9" s="22"/>
      <c r="G9" s="23"/>
      <c r="H9" s="23"/>
      <c r="I9" s="23"/>
      <c r="J9" s="23"/>
      <c r="K9" s="23"/>
      <c r="L9" s="23"/>
      <c r="M9" s="24" t="s">
        <v>21</v>
      </c>
      <c r="N9" s="25"/>
      <c r="O9" s="265" t="s">
        <v>23</v>
      </c>
      <c r="P9" s="265"/>
      <c r="Q9" s="26"/>
      <c r="S9" s="7" t="b">
        <v>0</v>
      </c>
    </row>
    <row r="10" spans="1:19" ht="30" customHeight="1" thickBot="1">
      <c r="A10" s="225" t="s">
        <v>32</v>
      </c>
      <c r="B10" s="226"/>
      <c r="C10" s="226"/>
      <c r="D10" s="242" t="str">
        <f>IF('13_収支決算書 '!F13=0,"",'13_収支決算書 '!F13)</f>
        <v/>
      </c>
      <c r="E10" s="243"/>
      <c r="F10" s="243"/>
      <c r="G10" s="243"/>
      <c r="H10" s="10" t="s">
        <v>33</v>
      </c>
      <c r="I10" s="226" t="s">
        <v>34</v>
      </c>
      <c r="J10" s="226"/>
      <c r="K10" s="226"/>
      <c r="L10" s="226"/>
      <c r="M10" s="242" t="str">
        <f>IF('13_収支決算書 '!F7=0,"",'13_収支決算書 '!F7)</f>
        <v/>
      </c>
      <c r="N10" s="243"/>
      <c r="O10" s="243"/>
      <c r="P10" s="243"/>
      <c r="Q10" s="11" t="s">
        <v>33</v>
      </c>
    </row>
    <row r="11" spans="1:19" s="172" customFormat="1" ht="11.25" customHeight="1" thickBot="1"/>
    <row r="12" spans="1:19" ht="37.5" customHeight="1">
      <c r="A12" s="251" t="s">
        <v>35</v>
      </c>
      <c r="B12" s="252"/>
      <c r="C12" s="253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7"/>
      <c r="O12" s="258"/>
      <c r="P12" s="19"/>
      <c r="Q12" s="9" t="str">
        <f>IF(N12="継続","回目","")</f>
        <v/>
      </c>
    </row>
    <row r="13" spans="1:19" ht="37.5" customHeight="1">
      <c r="A13" s="248" t="s">
        <v>36</v>
      </c>
      <c r="B13" s="249"/>
      <c r="C13" s="250"/>
      <c r="D13" s="254"/>
      <c r="E13" s="255"/>
      <c r="F13" s="255"/>
      <c r="G13" s="12" t="s">
        <v>37</v>
      </c>
      <c r="H13" s="255"/>
      <c r="I13" s="255"/>
      <c r="J13" s="255"/>
      <c r="K13" s="259"/>
      <c r="L13" s="232" t="s">
        <v>38</v>
      </c>
      <c r="M13" s="232"/>
      <c r="N13" s="232"/>
      <c r="O13" s="266"/>
      <c r="P13" s="267"/>
      <c r="Q13" s="268"/>
    </row>
    <row r="14" spans="1:19" ht="37.5" customHeight="1">
      <c r="A14" s="248" t="s">
        <v>39</v>
      </c>
      <c r="B14" s="249"/>
      <c r="C14" s="250"/>
      <c r="D14" s="246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69"/>
    </row>
    <row r="15" spans="1:19">
      <c r="A15" s="218" t="s">
        <v>40</v>
      </c>
      <c r="B15" s="219"/>
      <c r="C15" s="220"/>
      <c r="D15" s="13" t="s">
        <v>41</v>
      </c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4"/>
    </row>
    <row r="16" spans="1:19" ht="135" customHeight="1">
      <c r="A16" s="244"/>
      <c r="B16" s="245"/>
      <c r="C16" s="236"/>
      <c r="D16" s="239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1"/>
    </row>
    <row r="17" spans="1:21" ht="37.5" customHeight="1">
      <c r="A17" s="244" t="s">
        <v>42</v>
      </c>
      <c r="B17" s="245"/>
      <c r="C17" s="236"/>
      <c r="D17" s="246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69"/>
    </row>
    <row r="18" spans="1:21" ht="37.5" customHeight="1">
      <c r="A18" s="244" t="s">
        <v>43</v>
      </c>
      <c r="B18" s="245"/>
      <c r="C18" s="236"/>
      <c r="D18" s="246"/>
      <c r="E18" s="247"/>
      <c r="F18" s="247"/>
      <c r="G18" s="247"/>
      <c r="H18" s="247"/>
      <c r="I18" s="270" t="s">
        <v>44</v>
      </c>
      <c r="J18" s="249"/>
      <c r="K18" s="249"/>
      <c r="L18" s="250"/>
      <c r="M18" s="247"/>
      <c r="N18" s="247"/>
      <c r="O18" s="247"/>
      <c r="P18" s="247"/>
      <c r="Q18" s="269"/>
    </row>
    <row r="19" spans="1:21">
      <c r="A19" s="218" t="s">
        <v>45</v>
      </c>
      <c r="B19" s="219"/>
      <c r="C19" s="220"/>
      <c r="D19" s="15" t="s">
        <v>46</v>
      </c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4"/>
    </row>
    <row r="20" spans="1:21" ht="78.75" customHeight="1">
      <c r="A20" s="221"/>
      <c r="B20" s="222"/>
      <c r="C20" s="223"/>
      <c r="D20" s="239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1"/>
    </row>
    <row r="21" spans="1:21">
      <c r="A21" s="218" t="s">
        <v>47</v>
      </c>
      <c r="B21" s="219"/>
      <c r="C21" s="220"/>
      <c r="D21" s="16" t="s">
        <v>48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8"/>
    </row>
    <row r="22" spans="1:21" ht="78.75" customHeight="1">
      <c r="A22" s="221"/>
      <c r="B22" s="222"/>
      <c r="C22" s="223"/>
      <c r="D22" s="239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1"/>
    </row>
    <row r="23" spans="1:21">
      <c r="A23" s="224" t="s">
        <v>49</v>
      </c>
      <c r="B23" s="219"/>
      <c r="C23" s="220"/>
      <c r="D23" s="16" t="s">
        <v>50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8"/>
    </row>
    <row r="24" spans="1:21" ht="78.75" customHeight="1" thickBot="1">
      <c r="A24" s="225"/>
      <c r="B24" s="226"/>
      <c r="C24" s="227"/>
      <c r="D24" s="271"/>
      <c r="E24" s="272"/>
      <c r="F24" s="272"/>
      <c r="G24" s="272"/>
      <c r="H24" s="272"/>
      <c r="I24" s="272"/>
      <c r="J24" s="272"/>
      <c r="K24" s="272"/>
      <c r="L24" s="272"/>
      <c r="M24" s="272"/>
      <c r="N24" s="272"/>
      <c r="O24" s="272"/>
      <c r="P24" s="272"/>
      <c r="Q24" s="273"/>
    </row>
    <row r="25" spans="1:21" ht="20.25" customHeight="1">
      <c r="A25" s="228" t="s">
        <v>51</v>
      </c>
      <c r="B25" s="231" t="s">
        <v>52</v>
      </c>
      <c r="C25" s="231"/>
      <c r="D25" s="231" t="s">
        <v>53</v>
      </c>
      <c r="E25" s="231"/>
      <c r="F25" s="231"/>
      <c r="G25" s="231"/>
      <c r="H25" s="231"/>
      <c r="I25" s="231" t="s">
        <v>54</v>
      </c>
      <c r="J25" s="231"/>
      <c r="K25" s="231"/>
      <c r="L25" s="231" t="s">
        <v>55</v>
      </c>
      <c r="M25" s="231"/>
      <c r="N25" s="231"/>
      <c r="O25" s="231"/>
      <c r="P25" s="231"/>
      <c r="Q25" s="274"/>
    </row>
    <row r="26" spans="1:21" ht="52.5" customHeight="1">
      <c r="A26" s="229"/>
      <c r="B26" s="232" t="s">
        <v>56</v>
      </c>
      <c r="C26" s="232"/>
      <c r="D26" s="216" t="s">
        <v>57</v>
      </c>
      <c r="E26" s="216"/>
      <c r="F26" s="216"/>
      <c r="G26" s="216"/>
      <c r="H26" s="216"/>
      <c r="I26" s="173" t="s">
        <v>241</v>
      </c>
      <c r="J26" s="174"/>
      <c r="K26" s="175" t="s">
        <v>242</v>
      </c>
      <c r="L26" s="275"/>
      <c r="M26" s="276"/>
      <c r="N26" s="276"/>
      <c r="O26" s="276"/>
      <c r="P26" s="276"/>
      <c r="Q26" s="277"/>
      <c r="S26" s="7" t="b">
        <v>0</v>
      </c>
      <c r="T26" s="7" t="b">
        <v>0</v>
      </c>
      <c r="U26" s="7" t="b">
        <v>0</v>
      </c>
    </row>
    <row r="27" spans="1:21" ht="52.5" customHeight="1">
      <c r="A27" s="229"/>
      <c r="B27" s="232"/>
      <c r="C27" s="232"/>
      <c r="D27" s="208" t="s">
        <v>58</v>
      </c>
      <c r="E27" s="208"/>
      <c r="F27" s="208"/>
      <c r="G27" s="208"/>
      <c r="H27" s="208"/>
      <c r="I27" s="176" t="s">
        <v>241</v>
      </c>
      <c r="J27" s="177"/>
      <c r="K27" s="178" t="s">
        <v>243</v>
      </c>
      <c r="L27" s="278"/>
      <c r="M27" s="279"/>
      <c r="N27" s="279"/>
      <c r="O27" s="279"/>
      <c r="P27" s="279"/>
      <c r="Q27" s="280"/>
      <c r="S27" s="7" t="b">
        <v>0</v>
      </c>
      <c r="T27" s="7" t="b">
        <v>0</v>
      </c>
      <c r="U27" s="7" t="b">
        <v>0</v>
      </c>
    </row>
    <row r="28" spans="1:21" ht="52.5" customHeight="1">
      <c r="A28" s="229"/>
      <c r="B28" s="232"/>
      <c r="C28" s="232"/>
      <c r="D28" s="208" t="s">
        <v>59</v>
      </c>
      <c r="E28" s="208"/>
      <c r="F28" s="208"/>
      <c r="G28" s="208"/>
      <c r="H28" s="208"/>
      <c r="I28" s="176" t="s">
        <v>244</v>
      </c>
      <c r="J28" s="177"/>
      <c r="K28" s="178" t="s">
        <v>243</v>
      </c>
      <c r="L28" s="278"/>
      <c r="M28" s="279"/>
      <c r="N28" s="279"/>
      <c r="O28" s="279"/>
      <c r="P28" s="279"/>
      <c r="Q28" s="280"/>
      <c r="S28" s="7" t="b">
        <v>0</v>
      </c>
      <c r="T28" s="7" t="b">
        <v>0</v>
      </c>
      <c r="U28" s="7" t="b">
        <v>0</v>
      </c>
    </row>
    <row r="29" spans="1:21" ht="52.5" customHeight="1">
      <c r="A29" s="229"/>
      <c r="B29" s="232"/>
      <c r="C29" s="232"/>
      <c r="D29" s="217" t="s">
        <v>60</v>
      </c>
      <c r="E29" s="217"/>
      <c r="F29" s="217"/>
      <c r="G29" s="217"/>
      <c r="H29" s="217"/>
      <c r="I29" s="179" t="s">
        <v>244</v>
      </c>
      <c r="J29" s="180"/>
      <c r="K29" s="181" t="s">
        <v>243</v>
      </c>
      <c r="L29" s="239"/>
      <c r="M29" s="240"/>
      <c r="N29" s="240"/>
      <c r="O29" s="240"/>
      <c r="P29" s="240"/>
      <c r="Q29" s="241"/>
      <c r="S29" s="7" t="b">
        <v>0</v>
      </c>
      <c r="T29" s="7" t="b">
        <v>0</v>
      </c>
      <c r="U29" s="7" t="b">
        <v>0</v>
      </c>
    </row>
    <row r="30" spans="1:21" ht="52.5" customHeight="1">
      <c r="A30" s="229"/>
      <c r="B30" s="205" t="s">
        <v>61</v>
      </c>
      <c r="C30" s="206"/>
      <c r="D30" s="216" t="s">
        <v>62</v>
      </c>
      <c r="E30" s="216"/>
      <c r="F30" s="216"/>
      <c r="G30" s="216"/>
      <c r="H30" s="216"/>
      <c r="I30" s="173" t="s">
        <v>244</v>
      </c>
      <c r="J30" s="174"/>
      <c r="K30" s="175" t="s">
        <v>243</v>
      </c>
      <c r="L30" s="275"/>
      <c r="M30" s="276"/>
      <c r="N30" s="276"/>
      <c r="O30" s="276"/>
      <c r="P30" s="276"/>
      <c r="Q30" s="277"/>
      <c r="S30" s="7" t="b">
        <v>0</v>
      </c>
      <c r="T30" s="7" t="b">
        <v>0</v>
      </c>
      <c r="U30" s="7" t="b">
        <v>0</v>
      </c>
    </row>
    <row r="31" spans="1:21" ht="52.5" customHeight="1">
      <c r="A31" s="229"/>
      <c r="B31" s="207"/>
      <c r="C31" s="207"/>
      <c r="D31" s="217" t="s">
        <v>63</v>
      </c>
      <c r="E31" s="217"/>
      <c r="F31" s="217"/>
      <c r="G31" s="217"/>
      <c r="H31" s="217"/>
      <c r="I31" s="182" t="s">
        <v>244</v>
      </c>
      <c r="J31" s="183"/>
      <c r="K31" s="184" t="s">
        <v>243</v>
      </c>
      <c r="L31" s="281"/>
      <c r="M31" s="282"/>
      <c r="N31" s="282"/>
      <c r="O31" s="282"/>
      <c r="P31" s="282"/>
      <c r="Q31" s="283"/>
      <c r="S31" s="7" t="b">
        <v>0</v>
      </c>
      <c r="T31" s="7" t="b">
        <v>0</v>
      </c>
      <c r="U31" s="7" t="b">
        <v>0</v>
      </c>
    </row>
    <row r="32" spans="1:21" ht="52.5" customHeight="1">
      <c r="A32" s="229"/>
      <c r="B32" s="233" t="s">
        <v>64</v>
      </c>
      <c r="C32" s="220"/>
      <c r="D32" s="216" t="s">
        <v>65</v>
      </c>
      <c r="E32" s="216"/>
      <c r="F32" s="216"/>
      <c r="G32" s="216"/>
      <c r="H32" s="216"/>
      <c r="I32" s="173" t="s">
        <v>244</v>
      </c>
      <c r="J32" s="174"/>
      <c r="K32" s="175" t="s">
        <v>243</v>
      </c>
      <c r="L32" s="275"/>
      <c r="M32" s="276"/>
      <c r="N32" s="276"/>
      <c r="O32" s="276"/>
      <c r="P32" s="276"/>
      <c r="Q32" s="277"/>
      <c r="S32" s="7" t="b">
        <v>0</v>
      </c>
      <c r="T32" s="7" t="b">
        <v>0</v>
      </c>
      <c r="U32" s="7" t="b">
        <v>0</v>
      </c>
    </row>
    <row r="33" spans="1:21" ht="52.5" customHeight="1">
      <c r="A33" s="229"/>
      <c r="B33" s="234"/>
      <c r="C33" s="223"/>
      <c r="D33" s="208" t="s">
        <v>66</v>
      </c>
      <c r="E33" s="208"/>
      <c r="F33" s="208"/>
      <c r="G33" s="208"/>
      <c r="H33" s="208"/>
      <c r="I33" s="176" t="s">
        <v>244</v>
      </c>
      <c r="J33" s="177"/>
      <c r="K33" s="178" t="s">
        <v>243</v>
      </c>
      <c r="L33" s="278"/>
      <c r="M33" s="279"/>
      <c r="N33" s="279"/>
      <c r="O33" s="279"/>
      <c r="P33" s="279"/>
      <c r="Q33" s="280"/>
      <c r="S33" s="7" t="b">
        <v>0</v>
      </c>
      <c r="T33" s="7" t="b">
        <v>0</v>
      </c>
      <c r="U33" s="7" t="b">
        <v>0</v>
      </c>
    </row>
    <row r="34" spans="1:21" ht="52.5" customHeight="1">
      <c r="A34" s="229"/>
      <c r="B34" s="235"/>
      <c r="C34" s="236"/>
      <c r="D34" s="237" t="s">
        <v>67</v>
      </c>
      <c r="E34" s="237"/>
      <c r="F34" s="237"/>
      <c r="G34" s="237"/>
      <c r="H34" s="237"/>
      <c r="I34" s="179" t="s">
        <v>244</v>
      </c>
      <c r="J34" s="180"/>
      <c r="K34" s="181" t="s">
        <v>243</v>
      </c>
      <c r="L34" s="239"/>
      <c r="M34" s="240"/>
      <c r="N34" s="240"/>
      <c r="O34" s="240"/>
      <c r="P34" s="240"/>
      <c r="Q34" s="241"/>
      <c r="S34" s="7" t="b">
        <v>0</v>
      </c>
      <c r="T34" s="7" t="b">
        <v>0</v>
      </c>
      <c r="U34" s="7" t="b">
        <v>0</v>
      </c>
    </row>
    <row r="35" spans="1:21" ht="52.5" customHeight="1">
      <c r="A35" s="229"/>
      <c r="B35" s="209" t="s">
        <v>68</v>
      </c>
      <c r="C35" s="210"/>
      <c r="D35" s="213" t="s">
        <v>69</v>
      </c>
      <c r="E35" s="213"/>
      <c r="F35" s="213"/>
      <c r="G35" s="213"/>
      <c r="H35" s="213"/>
      <c r="I35" s="173" t="s">
        <v>244</v>
      </c>
      <c r="J35" s="174"/>
      <c r="K35" s="175" t="s">
        <v>243</v>
      </c>
      <c r="L35" s="284"/>
      <c r="M35" s="285"/>
      <c r="N35" s="285"/>
      <c r="O35" s="285"/>
      <c r="P35" s="285"/>
      <c r="Q35" s="286"/>
      <c r="S35" s="7" t="b">
        <v>0</v>
      </c>
      <c r="T35" s="7" t="b">
        <v>0</v>
      </c>
      <c r="U35" s="7" t="b">
        <v>0</v>
      </c>
    </row>
    <row r="36" spans="1:21" ht="52.5" customHeight="1">
      <c r="A36" s="229"/>
      <c r="B36" s="211"/>
      <c r="C36" s="212"/>
      <c r="D36" s="217" t="s">
        <v>70</v>
      </c>
      <c r="E36" s="217"/>
      <c r="F36" s="217"/>
      <c r="G36" s="217"/>
      <c r="H36" s="217"/>
      <c r="I36" s="182" t="s">
        <v>244</v>
      </c>
      <c r="J36" s="183"/>
      <c r="K36" s="184" t="s">
        <v>243</v>
      </c>
      <c r="L36" s="281"/>
      <c r="M36" s="282"/>
      <c r="N36" s="282"/>
      <c r="O36" s="282"/>
      <c r="P36" s="282"/>
      <c r="Q36" s="283"/>
      <c r="S36" s="7" t="b">
        <v>0</v>
      </c>
      <c r="T36" s="7" t="b">
        <v>0</v>
      </c>
      <c r="U36" s="7" t="b">
        <v>0</v>
      </c>
    </row>
    <row r="37" spans="1:21" ht="52.5" customHeight="1">
      <c r="A37" s="229"/>
      <c r="B37" s="205" t="s">
        <v>71</v>
      </c>
      <c r="C37" s="205"/>
      <c r="D37" s="216" t="s">
        <v>72</v>
      </c>
      <c r="E37" s="216"/>
      <c r="F37" s="216"/>
      <c r="G37" s="216"/>
      <c r="H37" s="216"/>
      <c r="I37" s="173" t="s">
        <v>244</v>
      </c>
      <c r="J37" s="174"/>
      <c r="K37" s="175" t="s">
        <v>243</v>
      </c>
      <c r="L37" s="275"/>
      <c r="M37" s="276"/>
      <c r="N37" s="276"/>
      <c r="O37" s="276"/>
      <c r="P37" s="276"/>
      <c r="Q37" s="277"/>
      <c r="S37" s="7" t="b">
        <v>0</v>
      </c>
      <c r="T37" s="7" t="b">
        <v>0</v>
      </c>
      <c r="U37" s="7" t="b">
        <v>0</v>
      </c>
    </row>
    <row r="38" spans="1:21" ht="52.5" customHeight="1">
      <c r="A38" s="229"/>
      <c r="B38" s="214"/>
      <c r="C38" s="214"/>
      <c r="D38" s="208" t="s">
        <v>73</v>
      </c>
      <c r="E38" s="208"/>
      <c r="F38" s="208"/>
      <c r="G38" s="208"/>
      <c r="H38" s="208"/>
      <c r="I38" s="176" t="s">
        <v>244</v>
      </c>
      <c r="J38" s="177"/>
      <c r="K38" s="178" t="s">
        <v>243</v>
      </c>
      <c r="L38" s="278"/>
      <c r="M38" s="279"/>
      <c r="N38" s="279"/>
      <c r="O38" s="279"/>
      <c r="P38" s="279"/>
      <c r="Q38" s="280"/>
      <c r="S38" s="7" t="b">
        <v>0</v>
      </c>
      <c r="T38" s="7" t="b">
        <v>0</v>
      </c>
      <c r="U38" s="7" t="b">
        <v>0</v>
      </c>
    </row>
    <row r="39" spans="1:21" ht="52.5" customHeight="1">
      <c r="A39" s="229"/>
      <c r="B39" s="214"/>
      <c r="C39" s="214"/>
      <c r="D39" s="208" t="s">
        <v>74</v>
      </c>
      <c r="E39" s="208"/>
      <c r="F39" s="208"/>
      <c r="G39" s="208"/>
      <c r="H39" s="208"/>
      <c r="I39" s="176" t="s">
        <v>244</v>
      </c>
      <c r="J39" s="177"/>
      <c r="K39" s="178" t="s">
        <v>243</v>
      </c>
      <c r="L39" s="278"/>
      <c r="M39" s="279"/>
      <c r="N39" s="279"/>
      <c r="O39" s="279"/>
      <c r="P39" s="279"/>
      <c r="Q39" s="280"/>
      <c r="S39" s="7" t="b">
        <v>0</v>
      </c>
      <c r="T39" s="7" t="b">
        <v>0</v>
      </c>
      <c r="U39" s="7" t="b">
        <v>0</v>
      </c>
    </row>
    <row r="40" spans="1:21" ht="52.5" customHeight="1" thickBot="1">
      <c r="A40" s="230"/>
      <c r="B40" s="215"/>
      <c r="C40" s="215"/>
      <c r="D40" s="238" t="s">
        <v>75</v>
      </c>
      <c r="E40" s="238"/>
      <c r="F40" s="238"/>
      <c r="G40" s="238"/>
      <c r="H40" s="238"/>
      <c r="I40" s="185" t="s">
        <v>244</v>
      </c>
      <c r="J40" s="186"/>
      <c r="K40" s="187" t="s">
        <v>243</v>
      </c>
      <c r="L40" s="271"/>
      <c r="M40" s="272"/>
      <c r="N40" s="272"/>
      <c r="O40" s="272"/>
      <c r="P40" s="272"/>
      <c r="Q40" s="273"/>
      <c r="S40" s="7" t="b">
        <v>0</v>
      </c>
      <c r="T40" s="7" t="b">
        <v>0</v>
      </c>
      <c r="U40" s="7" t="b">
        <v>0</v>
      </c>
    </row>
    <row r="41" spans="1:21">
      <c r="S41" s="7"/>
      <c r="T41" s="7"/>
      <c r="U41" s="7"/>
    </row>
    <row r="227" spans="21:21">
      <c r="U227" s="8" t="b">
        <v>1</v>
      </c>
    </row>
  </sheetData>
  <sheetProtection algorithmName="SHA-512" hashValue="S8sP6afR/IaBYrjcLXQDvLhctuTWn08GpoPZoSzOMrjyQ/xsANOC1DGISg4Bsp3mF1J1F7YtQ8LGclz16lOwag==" saltValue="tYsRg3PActzxP/s5JcE3Lg==" spinCount="100000" sheet="1" formatCells="0" formatRows="0" selectLockedCells="1"/>
  <mergeCells count="77">
    <mergeCell ref="L31:Q31"/>
    <mergeCell ref="L32:Q32"/>
    <mergeCell ref="L33:Q33"/>
    <mergeCell ref="L34:Q34"/>
    <mergeCell ref="L40:Q40"/>
    <mergeCell ref="L35:Q35"/>
    <mergeCell ref="L36:Q36"/>
    <mergeCell ref="L37:Q37"/>
    <mergeCell ref="L38:Q38"/>
    <mergeCell ref="L39:Q39"/>
    <mergeCell ref="D22:Q22"/>
    <mergeCell ref="D24:Q24"/>
    <mergeCell ref="I25:K25"/>
    <mergeCell ref="L25:Q25"/>
    <mergeCell ref="L30:Q30"/>
    <mergeCell ref="L26:Q26"/>
    <mergeCell ref="L27:Q27"/>
    <mergeCell ref="D28:H28"/>
    <mergeCell ref="D29:H29"/>
    <mergeCell ref="L28:Q28"/>
    <mergeCell ref="L29:Q29"/>
    <mergeCell ref="D30:H30"/>
    <mergeCell ref="O13:Q13"/>
    <mergeCell ref="D14:Q14"/>
    <mergeCell ref="D16:Q16"/>
    <mergeCell ref="D17:Q17"/>
    <mergeCell ref="I18:L18"/>
    <mergeCell ref="M18:Q18"/>
    <mergeCell ref="A4:C4"/>
    <mergeCell ref="A5:C9"/>
    <mergeCell ref="A2:Q2"/>
    <mergeCell ref="D4:Q4"/>
    <mergeCell ref="O5:P5"/>
    <mergeCell ref="O6:P6"/>
    <mergeCell ref="O7:P7"/>
    <mergeCell ref="O8:P8"/>
    <mergeCell ref="O9:P9"/>
    <mergeCell ref="I10:L10"/>
    <mergeCell ref="M10:P10"/>
    <mergeCell ref="A15:C16"/>
    <mergeCell ref="A17:C17"/>
    <mergeCell ref="A18:C18"/>
    <mergeCell ref="D18:H18"/>
    <mergeCell ref="A14:C14"/>
    <mergeCell ref="A10:C10"/>
    <mergeCell ref="D10:G10"/>
    <mergeCell ref="A12:C12"/>
    <mergeCell ref="A13:C13"/>
    <mergeCell ref="D13:F13"/>
    <mergeCell ref="D12:M12"/>
    <mergeCell ref="N12:O12"/>
    <mergeCell ref="H13:K13"/>
    <mergeCell ref="L13:N13"/>
    <mergeCell ref="A19:C20"/>
    <mergeCell ref="A21:C22"/>
    <mergeCell ref="A23:C24"/>
    <mergeCell ref="D31:H31"/>
    <mergeCell ref="A25:A40"/>
    <mergeCell ref="B25:C25"/>
    <mergeCell ref="D25:H25"/>
    <mergeCell ref="B26:C29"/>
    <mergeCell ref="D26:H26"/>
    <mergeCell ref="D27:H27"/>
    <mergeCell ref="B32:C34"/>
    <mergeCell ref="D32:H32"/>
    <mergeCell ref="D33:H33"/>
    <mergeCell ref="D34:H34"/>
    <mergeCell ref="D40:H40"/>
    <mergeCell ref="D20:Q20"/>
    <mergeCell ref="B30:C31"/>
    <mergeCell ref="D38:H38"/>
    <mergeCell ref="D39:H39"/>
    <mergeCell ref="B35:C36"/>
    <mergeCell ref="D35:H35"/>
    <mergeCell ref="B37:C40"/>
    <mergeCell ref="D37:H37"/>
    <mergeCell ref="D36:H36"/>
  </mergeCells>
  <phoneticPr fontId="1"/>
  <conditionalFormatting sqref="D13:F13">
    <cfRule type="expression" dxfId="45" priority="27">
      <formula>$D$13=""</formula>
    </cfRule>
  </conditionalFormatting>
  <conditionalFormatting sqref="D18:H18">
    <cfRule type="expression" dxfId="44" priority="22">
      <formula>$D$18=""</formula>
    </cfRule>
  </conditionalFormatting>
  <conditionalFormatting sqref="D12:M12">
    <cfRule type="expression" dxfId="43" priority="28">
      <formula>$D$12=""</formula>
    </cfRule>
  </conditionalFormatting>
  <conditionalFormatting sqref="D14:Q14 D16:Q17 D20:Q20 D22:Q22 D24:Q24">
    <cfRule type="expression" dxfId="42" priority="24">
      <formula>D14=""</formula>
    </cfRule>
  </conditionalFormatting>
  <conditionalFormatting sqref="H13:K13">
    <cfRule type="expression" dxfId="41" priority="26">
      <formula>$H$13=""</formula>
    </cfRule>
  </conditionalFormatting>
  <conditionalFormatting sqref="L26:Q40">
    <cfRule type="expression" dxfId="40" priority="20">
      <formula>L26=""</formula>
    </cfRule>
  </conditionalFormatting>
  <conditionalFormatting sqref="M18:Q18">
    <cfRule type="expression" dxfId="39" priority="21">
      <formula>$M$18=""</formula>
    </cfRule>
  </conditionalFormatting>
  <conditionalFormatting sqref="N12:O12">
    <cfRule type="expression" dxfId="38" priority="23">
      <formula>OR(N12="",N12="選択")</formula>
    </cfRule>
  </conditionalFormatting>
  <conditionalFormatting sqref="O13:Q13">
    <cfRule type="expression" dxfId="37" priority="25">
      <formula>$O$13=""</formula>
    </cfRule>
  </conditionalFormatting>
  <conditionalFormatting sqref="P12">
    <cfRule type="expression" dxfId="36" priority="29">
      <formula>AND($P$12&gt;5, OR( S7=TRUE,S8=TRUE,S9=TRUE))</formula>
    </cfRule>
    <cfRule type="expression" dxfId="35" priority="30">
      <formula>AND($N$12="継続",$P$12="")</formula>
    </cfRule>
  </conditionalFormatting>
  <conditionalFormatting sqref="D5:D9">
    <cfRule type="expression" dxfId="34" priority="19">
      <formula>AND($S$5=FALSE,$S$6=FALSE,$S$7=FALSE,$S$8=FALSE,$S$9=FALSE)</formula>
    </cfRule>
  </conditionalFormatting>
  <conditionalFormatting sqref="I26:K26">
    <cfRule type="expression" dxfId="33" priority="16">
      <formula>AND($S$26=FALSE,$T$26=FALSE,$U$26=FALSE)</formula>
    </cfRule>
  </conditionalFormatting>
  <conditionalFormatting sqref="I27:K27">
    <cfRule type="expression" dxfId="32" priority="15">
      <formula>AND($S$27=FALSE,$T$27=FALSE,$U$27=FALSE)</formula>
    </cfRule>
  </conditionalFormatting>
  <conditionalFormatting sqref="I28:K28">
    <cfRule type="expression" dxfId="31" priority="14">
      <formula>AND($S$28=FALSE,$T$28=FALSE,$U$28=FALSE)</formula>
    </cfRule>
  </conditionalFormatting>
  <conditionalFormatting sqref="I29:K29">
    <cfRule type="expression" dxfId="30" priority="13">
      <formula>AND($S$29=FALSE,$T$29=FALSE,$U$29=FALSE)</formula>
    </cfRule>
  </conditionalFormatting>
  <conditionalFormatting sqref="I30:K30">
    <cfRule type="expression" dxfId="29" priority="12">
      <formula>AND($S$30=FALSE,$T$30=FALSE,$U$30=FALSE)</formula>
    </cfRule>
  </conditionalFormatting>
  <conditionalFormatting sqref="I31:K31">
    <cfRule type="expression" dxfId="28" priority="11">
      <formula>AND($S$31=FALSE,$T$31=FALSE,$U$31=FALSE)</formula>
    </cfRule>
  </conditionalFormatting>
  <conditionalFormatting sqref="I32:K32">
    <cfRule type="expression" dxfId="27" priority="10">
      <formula>AND($S$32=FALSE,$T$32=FALSE,$U$32=FALSE)</formula>
    </cfRule>
  </conditionalFormatting>
  <conditionalFormatting sqref="I33:K33">
    <cfRule type="expression" dxfId="26" priority="9">
      <formula>AND($S$33=FALSE,$T$33=FALSE,$U$33=FALSE)</formula>
    </cfRule>
  </conditionalFormatting>
  <conditionalFormatting sqref="I34:K34">
    <cfRule type="expression" dxfId="25" priority="8">
      <formula>AND($S$34=FALSE,$T$34=FALSE,$U$34=FALSE)</formula>
    </cfRule>
  </conditionalFormatting>
  <conditionalFormatting sqref="I35:K35">
    <cfRule type="expression" dxfId="24" priority="7">
      <formula>AND($S$35=FALSE,$T$35=FALSE,$U$35=FALSE)</formula>
    </cfRule>
  </conditionalFormatting>
  <conditionalFormatting sqref="I36:K36">
    <cfRule type="expression" dxfId="23" priority="6">
      <formula>AND($S$36=FALSE,$T$36=FALSE,$U$36=FALSE)</formula>
    </cfRule>
  </conditionalFormatting>
  <conditionalFormatting sqref="I37:K37">
    <cfRule type="expression" dxfId="22" priority="5">
      <formula>AND($S$37=FALSE,$T$37=FALSE,$U$37=FALSE)</formula>
    </cfRule>
  </conditionalFormatting>
  <conditionalFormatting sqref="I38:K38">
    <cfRule type="expression" dxfId="21" priority="4">
      <formula>AND($S$38=FALSE,$T$38=FALSE,$U$38=FALSE)</formula>
    </cfRule>
  </conditionalFormatting>
  <conditionalFormatting sqref="I39:K39">
    <cfRule type="expression" dxfId="20" priority="3">
      <formula>AND($S$39=FALSE,$T$39=FALSE,$U$39=FALSE)</formula>
    </cfRule>
  </conditionalFormatting>
  <conditionalFormatting sqref="I40:K40">
    <cfRule type="expression" dxfId="19" priority="2">
      <formula>AND($S$40=FALSE,$T$40=FALSE,$U$40=FALSE)</formula>
    </cfRule>
  </conditionalFormatting>
  <conditionalFormatting sqref="N9">
    <cfRule type="containsBlanks" dxfId="18" priority="1">
      <formula>LEN(TRIM(N9))=0</formula>
    </cfRule>
  </conditionalFormatting>
  <dataValidations count="1">
    <dataValidation type="list" errorStyle="warning" allowBlank="1" showErrorMessage="1" error="新規　か　継続　のどちらかしか入力できません。" prompt="新規　か　継続　を選択してください。" sqref="N12:O12" xr:uid="{5189FA66-CF77-44B8-B419-4DCFBF536054}">
      <formula1>"新規,継続"</formula1>
    </dataValidation>
  </dataValidations>
  <pageMargins left="0.7" right="0.7" top="0.75" bottom="0.75" header="0.3" footer="0.3"/>
  <pageSetup paperSize="9" scale="94" orientation="portrait" r:id="rId1"/>
  <rowBreaks count="1" manualBreakCount="1">
    <brk id="2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123825</xdr:colOff>
                    <xdr:row>4</xdr:row>
                    <xdr:rowOff>0</xdr:rowOff>
                  </from>
                  <to>
                    <xdr:col>4</xdr:col>
                    <xdr:colOff>76200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123825</xdr:colOff>
                    <xdr:row>6</xdr:row>
                    <xdr:rowOff>0</xdr:rowOff>
                  </from>
                  <to>
                    <xdr:col>4</xdr:col>
                    <xdr:colOff>76200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123825</xdr:colOff>
                    <xdr:row>7</xdr:row>
                    <xdr:rowOff>0</xdr:rowOff>
                  </from>
                  <to>
                    <xdr:col>4</xdr:col>
                    <xdr:colOff>76200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123825</xdr:colOff>
                    <xdr:row>8</xdr:row>
                    <xdr:rowOff>0</xdr:rowOff>
                  </from>
                  <to>
                    <xdr:col>4</xdr:col>
                    <xdr:colOff>76200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8" name="Check Box 50">
              <controlPr defaultSize="0" autoFill="0" autoLine="0" autoPict="0">
                <anchor moveWithCells="1">
                  <from>
                    <xdr:col>3</xdr:col>
                    <xdr:colOff>123825</xdr:colOff>
                    <xdr:row>5</xdr:row>
                    <xdr:rowOff>0</xdr:rowOff>
                  </from>
                  <to>
                    <xdr:col>4</xdr:col>
                    <xdr:colOff>76200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9" name="Check Box 110">
              <controlPr defaultSize="0" autoFill="0" autoLine="0" autoPict="0">
                <anchor moveWithCells="1">
                  <from>
                    <xdr:col>3</xdr:col>
                    <xdr:colOff>123825</xdr:colOff>
                    <xdr:row>4</xdr:row>
                    <xdr:rowOff>0</xdr:rowOff>
                  </from>
                  <to>
                    <xdr:col>4</xdr:col>
                    <xdr:colOff>76200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0" name="Check Box 111">
              <controlPr defaultSize="0" autoFill="0" autoLine="0" autoPict="0">
                <anchor moveWithCells="1">
                  <from>
                    <xdr:col>3</xdr:col>
                    <xdr:colOff>123825</xdr:colOff>
                    <xdr:row>6</xdr:row>
                    <xdr:rowOff>0</xdr:rowOff>
                  </from>
                  <to>
                    <xdr:col>4</xdr:col>
                    <xdr:colOff>76200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1" name="Check Box 112">
              <controlPr defaultSize="0" autoFill="0" autoLine="0" autoPict="0">
                <anchor moveWithCells="1">
                  <from>
                    <xdr:col>3</xdr:col>
                    <xdr:colOff>123825</xdr:colOff>
                    <xdr:row>7</xdr:row>
                    <xdr:rowOff>0</xdr:rowOff>
                  </from>
                  <to>
                    <xdr:col>4</xdr:col>
                    <xdr:colOff>76200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2" name="Check Box 113">
              <controlPr defaultSize="0" autoFill="0" autoLine="0" autoPict="0">
                <anchor moveWithCells="1">
                  <from>
                    <xdr:col>3</xdr:col>
                    <xdr:colOff>123825</xdr:colOff>
                    <xdr:row>8</xdr:row>
                    <xdr:rowOff>0</xdr:rowOff>
                  </from>
                  <to>
                    <xdr:col>4</xdr:col>
                    <xdr:colOff>76200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3" name="Check Box 114">
              <controlPr defaultSize="0" autoFill="0" autoLine="0" autoPict="0">
                <anchor moveWithCells="1">
                  <from>
                    <xdr:col>3</xdr:col>
                    <xdr:colOff>123825</xdr:colOff>
                    <xdr:row>5</xdr:row>
                    <xdr:rowOff>0</xdr:rowOff>
                  </from>
                  <to>
                    <xdr:col>4</xdr:col>
                    <xdr:colOff>76200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4" name="Check Box 115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25</xdr:row>
                    <xdr:rowOff>390525</xdr:rowOff>
                  </from>
                  <to>
                    <xdr:col>10</xdr:col>
                    <xdr:colOff>0</xdr:colOff>
                    <xdr:row>25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5" name="Check Box 116">
              <controlPr locked="0" defaultSize="0" autoFill="0" autoLine="0" autoPict="0">
                <anchor moveWithCells="1" sizeWithCells="1">
                  <from>
                    <xdr:col>8</xdr:col>
                    <xdr:colOff>28575</xdr:colOff>
                    <xdr:row>25</xdr:row>
                    <xdr:rowOff>381000</xdr:rowOff>
                  </from>
                  <to>
                    <xdr:col>8</xdr:col>
                    <xdr:colOff>304800</xdr:colOff>
                    <xdr:row>25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6" name="Check Box 117">
              <controlPr defaultSize="0" autoFill="0" autoLine="0" autoPict="0">
                <anchor moveWithCells="1">
                  <from>
                    <xdr:col>10</xdr:col>
                    <xdr:colOff>66675</xdr:colOff>
                    <xdr:row>25</xdr:row>
                    <xdr:rowOff>381000</xdr:rowOff>
                  </from>
                  <to>
                    <xdr:col>11</xdr:col>
                    <xdr:colOff>171450</xdr:colOff>
                    <xdr:row>25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7" name="Check Box 118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26</xdr:row>
                    <xdr:rowOff>390525</xdr:rowOff>
                  </from>
                  <to>
                    <xdr:col>9</xdr:col>
                    <xdr:colOff>352425</xdr:colOff>
                    <xdr:row>26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8" name="Check Box 119">
              <controlPr defaultSize="0" autoFill="0" autoLine="0" autoPict="0">
                <anchor moveWithCells="1" sizeWithCells="1">
                  <from>
                    <xdr:col>8</xdr:col>
                    <xdr:colOff>28575</xdr:colOff>
                    <xdr:row>26</xdr:row>
                    <xdr:rowOff>381000</xdr:rowOff>
                  </from>
                  <to>
                    <xdr:col>8</xdr:col>
                    <xdr:colOff>304800</xdr:colOff>
                    <xdr:row>26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9" name="Check Box 120">
              <controlPr defaultSize="0" autoFill="0" autoLine="0" autoPict="0">
                <anchor moveWithCells="1">
                  <from>
                    <xdr:col>10</xdr:col>
                    <xdr:colOff>66675</xdr:colOff>
                    <xdr:row>26</xdr:row>
                    <xdr:rowOff>381000</xdr:rowOff>
                  </from>
                  <to>
                    <xdr:col>11</xdr:col>
                    <xdr:colOff>171450</xdr:colOff>
                    <xdr:row>26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20" name="Check Box 121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27</xdr:row>
                    <xdr:rowOff>390525</xdr:rowOff>
                  </from>
                  <to>
                    <xdr:col>9</xdr:col>
                    <xdr:colOff>352425</xdr:colOff>
                    <xdr:row>27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21" name="Check Box 122">
              <controlPr defaultSize="0" autoFill="0" autoLine="0" autoPict="0">
                <anchor moveWithCells="1" sizeWithCells="1">
                  <from>
                    <xdr:col>8</xdr:col>
                    <xdr:colOff>28575</xdr:colOff>
                    <xdr:row>27</xdr:row>
                    <xdr:rowOff>381000</xdr:rowOff>
                  </from>
                  <to>
                    <xdr:col>8</xdr:col>
                    <xdr:colOff>304800</xdr:colOff>
                    <xdr:row>27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22" name="Check Box 123">
              <controlPr defaultSize="0" autoFill="0" autoLine="0" autoPict="0">
                <anchor moveWithCells="1">
                  <from>
                    <xdr:col>10</xdr:col>
                    <xdr:colOff>66675</xdr:colOff>
                    <xdr:row>27</xdr:row>
                    <xdr:rowOff>381000</xdr:rowOff>
                  </from>
                  <to>
                    <xdr:col>11</xdr:col>
                    <xdr:colOff>171450</xdr:colOff>
                    <xdr:row>27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23" name="Check Box 124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28</xdr:row>
                    <xdr:rowOff>390525</xdr:rowOff>
                  </from>
                  <to>
                    <xdr:col>9</xdr:col>
                    <xdr:colOff>352425</xdr:colOff>
                    <xdr:row>28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24" name="Check Box 125">
              <controlPr defaultSize="0" autoFill="0" autoLine="0" autoPict="0">
                <anchor moveWithCells="1" sizeWithCells="1">
                  <from>
                    <xdr:col>8</xdr:col>
                    <xdr:colOff>28575</xdr:colOff>
                    <xdr:row>28</xdr:row>
                    <xdr:rowOff>381000</xdr:rowOff>
                  </from>
                  <to>
                    <xdr:col>8</xdr:col>
                    <xdr:colOff>304800</xdr:colOff>
                    <xdr:row>28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25" name="Check Box 126">
              <controlPr defaultSize="0" autoFill="0" autoLine="0" autoPict="0">
                <anchor moveWithCells="1">
                  <from>
                    <xdr:col>10</xdr:col>
                    <xdr:colOff>66675</xdr:colOff>
                    <xdr:row>28</xdr:row>
                    <xdr:rowOff>381000</xdr:rowOff>
                  </from>
                  <to>
                    <xdr:col>11</xdr:col>
                    <xdr:colOff>171450</xdr:colOff>
                    <xdr:row>28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26" name="Check Box 127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29</xdr:row>
                    <xdr:rowOff>390525</xdr:rowOff>
                  </from>
                  <to>
                    <xdr:col>9</xdr:col>
                    <xdr:colOff>352425</xdr:colOff>
                    <xdr:row>29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27" name="Check Box 128">
              <controlPr defaultSize="0" autoFill="0" autoLine="0" autoPict="0">
                <anchor moveWithCells="1" sizeWithCells="1">
                  <from>
                    <xdr:col>8</xdr:col>
                    <xdr:colOff>28575</xdr:colOff>
                    <xdr:row>29</xdr:row>
                    <xdr:rowOff>381000</xdr:rowOff>
                  </from>
                  <to>
                    <xdr:col>8</xdr:col>
                    <xdr:colOff>304800</xdr:colOff>
                    <xdr:row>29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28" name="Check Box 129">
              <controlPr defaultSize="0" autoFill="0" autoLine="0" autoPict="0">
                <anchor moveWithCells="1">
                  <from>
                    <xdr:col>10</xdr:col>
                    <xdr:colOff>66675</xdr:colOff>
                    <xdr:row>29</xdr:row>
                    <xdr:rowOff>381000</xdr:rowOff>
                  </from>
                  <to>
                    <xdr:col>11</xdr:col>
                    <xdr:colOff>171450</xdr:colOff>
                    <xdr:row>29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29" name="Check Box 130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30</xdr:row>
                    <xdr:rowOff>390525</xdr:rowOff>
                  </from>
                  <to>
                    <xdr:col>9</xdr:col>
                    <xdr:colOff>352425</xdr:colOff>
                    <xdr:row>30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30" name="Check Box 131">
              <controlPr defaultSize="0" autoFill="0" autoLine="0" autoPict="0">
                <anchor moveWithCells="1" sizeWithCells="1">
                  <from>
                    <xdr:col>8</xdr:col>
                    <xdr:colOff>28575</xdr:colOff>
                    <xdr:row>30</xdr:row>
                    <xdr:rowOff>381000</xdr:rowOff>
                  </from>
                  <to>
                    <xdr:col>8</xdr:col>
                    <xdr:colOff>304800</xdr:colOff>
                    <xdr:row>30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31" name="Check Box 132">
              <controlPr defaultSize="0" autoFill="0" autoLine="0" autoPict="0">
                <anchor moveWithCells="1">
                  <from>
                    <xdr:col>10</xdr:col>
                    <xdr:colOff>66675</xdr:colOff>
                    <xdr:row>30</xdr:row>
                    <xdr:rowOff>381000</xdr:rowOff>
                  </from>
                  <to>
                    <xdr:col>11</xdr:col>
                    <xdr:colOff>171450</xdr:colOff>
                    <xdr:row>30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32" name="Check Box 133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31</xdr:row>
                    <xdr:rowOff>390525</xdr:rowOff>
                  </from>
                  <to>
                    <xdr:col>9</xdr:col>
                    <xdr:colOff>352425</xdr:colOff>
                    <xdr:row>31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33" name="Check Box 134">
              <controlPr defaultSize="0" autoFill="0" autoLine="0" autoPict="0">
                <anchor moveWithCells="1" sizeWithCells="1">
                  <from>
                    <xdr:col>8</xdr:col>
                    <xdr:colOff>28575</xdr:colOff>
                    <xdr:row>31</xdr:row>
                    <xdr:rowOff>381000</xdr:rowOff>
                  </from>
                  <to>
                    <xdr:col>8</xdr:col>
                    <xdr:colOff>304800</xdr:colOff>
                    <xdr:row>31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34" name="Check Box 135">
              <controlPr defaultSize="0" autoFill="0" autoLine="0" autoPict="0">
                <anchor moveWithCells="1">
                  <from>
                    <xdr:col>10</xdr:col>
                    <xdr:colOff>66675</xdr:colOff>
                    <xdr:row>31</xdr:row>
                    <xdr:rowOff>381000</xdr:rowOff>
                  </from>
                  <to>
                    <xdr:col>11</xdr:col>
                    <xdr:colOff>171450</xdr:colOff>
                    <xdr:row>31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35" name="Check Box 136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32</xdr:row>
                    <xdr:rowOff>390525</xdr:rowOff>
                  </from>
                  <to>
                    <xdr:col>9</xdr:col>
                    <xdr:colOff>352425</xdr:colOff>
                    <xdr:row>32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36" name="Check Box 137">
              <controlPr defaultSize="0" autoFill="0" autoLine="0" autoPict="0">
                <anchor moveWithCells="1" sizeWithCells="1">
                  <from>
                    <xdr:col>8</xdr:col>
                    <xdr:colOff>28575</xdr:colOff>
                    <xdr:row>32</xdr:row>
                    <xdr:rowOff>381000</xdr:rowOff>
                  </from>
                  <to>
                    <xdr:col>8</xdr:col>
                    <xdr:colOff>304800</xdr:colOff>
                    <xdr:row>32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37" name="Check Box 138">
              <controlPr defaultSize="0" autoFill="0" autoLine="0" autoPict="0">
                <anchor moveWithCells="1">
                  <from>
                    <xdr:col>10</xdr:col>
                    <xdr:colOff>66675</xdr:colOff>
                    <xdr:row>32</xdr:row>
                    <xdr:rowOff>381000</xdr:rowOff>
                  </from>
                  <to>
                    <xdr:col>11</xdr:col>
                    <xdr:colOff>171450</xdr:colOff>
                    <xdr:row>32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38" name="Check Box 139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33</xdr:row>
                    <xdr:rowOff>390525</xdr:rowOff>
                  </from>
                  <to>
                    <xdr:col>9</xdr:col>
                    <xdr:colOff>352425</xdr:colOff>
                    <xdr:row>33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39" name="Check Box 140">
              <controlPr defaultSize="0" autoFill="0" autoLine="0" autoPict="0">
                <anchor moveWithCells="1" sizeWithCells="1">
                  <from>
                    <xdr:col>8</xdr:col>
                    <xdr:colOff>28575</xdr:colOff>
                    <xdr:row>33</xdr:row>
                    <xdr:rowOff>381000</xdr:rowOff>
                  </from>
                  <to>
                    <xdr:col>8</xdr:col>
                    <xdr:colOff>304800</xdr:colOff>
                    <xdr:row>33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40" name="Check Box 141">
              <controlPr defaultSize="0" autoFill="0" autoLine="0" autoPict="0">
                <anchor moveWithCells="1">
                  <from>
                    <xdr:col>10</xdr:col>
                    <xdr:colOff>66675</xdr:colOff>
                    <xdr:row>33</xdr:row>
                    <xdr:rowOff>381000</xdr:rowOff>
                  </from>
                  <to>
                    <xdr:col>11</xdr:col>
                    <xdr:colOff>171450</xdr:colOff>
                    <xdr:row>33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41" name="Check Box 142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34</xdr:row>
                    <xdr:rowOff>390525</xdr:rowOff>
                  </from>
                  <to>
                    <xdr:col>9</xdr:col>
                    <xdr:colOff>352425</xdr:colOff>
                    <xdr:row>34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42" name="Check Box 143">
              <controlPr defaultSize="0" autoFill="0" autoLine="0" autoPict="0">
                <anchor moveWithCells="1" sizeWithCells="1">
                  <from>
                    <xdr:col>8</xdr:col>
                    <xdr:colOff>28575</xdr:colOff>
                    <xdr:row>34</xdr:row>
                    <xdr:rowOff>381000</xdr:rowOff>
                  </from>
                  <to>
                    <xdr:col>8</xdr:col>
                    <xdr:colOff>304800</xdr:colOff>
                    <xdr:row>34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43" name="Check Box 144">
              <controlPr defaultSize="0" autoFill="0" autoLine="0" autoPict="0">
                <anchor moveWithCells="1">
                  <from>
                    <xdr:col>10</xdr:col>
                    <xdr:colOff>66675</xdr:colOff>
                    <xdr:row>34</xdr:row>
                    <xdr:rowOff>381000</xdr:rowOff>
                  </from>
                  <to>
                    <xdr:col>11</xdr:col>
                    <xdr:colOff>171450</xdr:colOff>
                    <xdr:row>34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44" name="Check Box 145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35</xdr:row>
                    <xdr:rowOff>390525</xdr:rowOff>
                  </from>
                  <to>
                    <xdr:col>9</xdr:col>
                    <xdr:colOff>352425</xdr:colOff>
                    <xdr:row>35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45" name="Check Box 146">
              <controlPr defaultSize="0" autoFill="0" autoLine="0" autoPict="0">
                <anchor moveWithCells="1" sizeWithCells="1">
                  <from>
                    <xdr:col>8</xdr:col>
                    <xdr:colOff>28575</xdr:colOff>
                    <xdr:row>35</xdr:row>
                    <xdr:rowOff>381000</xdr:rowOff>
                  </from>
                  <to>
                    <xdr:col>8</xdr:col>
                    <xdr:colOff>304800</xdr:colOff>
                    <xdr:row>35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46" name="Check Box 147">
              <controlPr defaultSize="0" autoFill="0" autoLine="0" autoPict="0">
                <anchor moveWithCells="1">
                  <from>
                    <xdr:col>10</xdr:col>
                    <xdr:colOff>66675</xdr:colOff>
                    <xdr:row>35</xdr:row>
                    <xdr:rowOff>381000</xdr:rowOff>
                  </from>
                  <to>
                    <xdr:col>11</xdr:col>
                    <xdr:colOff>171450</xdr:colOff>
                    <xdr:row>35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47" name="Check Box 148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36</xdr:row>
                    <xdr:rowOff>390525</xdr:rowOff>
                  </from>
                  <to>
                    <xdr:col>9</xdr:col>
                    <xdr:colOff>352425</xdr:colOff>
                    <xdr:row>36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48" name="Check Box 149">
              <controlPr defaultSize="0" autoFill="0" autoLine="0" autoPict="0">
                <anchor moveWithCells="1" sizeWithCells="1">
                  <from>
                    <xdr:col>8</xdr:col>
                    <xdr:colOff>28575</xdr:colOff>
                    <xdr:row>36</xdr:row>
                    <xdr:rowOff>381000</xdr:rowOff>
                  </from>
                  <to>
                    <xdr:col>8</xdr:col>
                    <xdr:colOff>304800</xdr:colOff>
                    <xdr:row>36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49" name="Check Box 150">
              <controlPr defaultSize="0" autoFill="0" autoLine="0" autoPict="0">
                <anchor moveWithCells="1">
                  <from>
                    <xdr:col>10</xdr:col>
                    <xdr:colOff>66675</xdr:colOff>
                    <xdr:row>36</xdr:row>
                    <xdr:rowOff>381000</xdr:rowOff>
                  </from>
                  <to>
                    <xdr:col>11</xdr:col>
                    <xdr:colOff>171450</xdr:colOff>
                    <xdr:row>36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50" name="Check Box 151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37</xdr:row>
                    <xdr:rowOff>390525</xdr:rowOff>
                  </from>
                  <to>
                    <xdr:col>9</xdr:col>
                    <xdr:colOff>352425</xdr:colOff>
                    <xdr:row>37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51" name="Check Box 152">
              <controlPr defaultSize="0" autoFill="0" autoLine="0" autoPict="0">
                <anchor moveWithCells="1" sizeWithCells="1">
                  <from>
                    <xdr:col>8</xdr:col>
                    <xdr:colOff>28575</xdr:colOff>
                    <xdr:row>37</xdr:row>
                    <xdr:rowOff>381000</xdr:rowOff>
                  </from>
                  <to>
                    <xdr:col>8</xdr:col>
                    <xdr:colOff>304800</xdr:colOff>
                    <xdr:row>37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52" name="Check Box 153">
              <controlPr defaultSize="0" autoFill="0" autoLine="0" autoPict="0">
                <anchor moveWithCells="1">
                  <from>
                    <xdr:col>10</xdr:col>
                    <xdr:colOff>66675</xdr:colOff>
                    <xdr:row>37</xdr:row>
                    <xdr:rowOff>381000</xdr:rowOff>
                  </from>
                  <to>
                    <xdr:col>11</xdr:col>
                    <xdr:colOff>171450</xdr:colOff>
                    <xdr:row>37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53" name="Check Box 154">
              <controlPr defaultSize="0" autoFill="0" autoLine="0" autoPict="0">
                <anchor moveWithCells="1" sizeWithCells="1">
                  <from>
                    <xdr:col>9</xdr:col>
                    <xdr:colOff>66675</xdr:colOff>
                    <xdr:row>38</xdr:row>
                    <xdr:rowOff>381000</xdr:rowOff>
                  </from>
                  <to>
                    <xdr:col>9</xdr:col>
                    <xdr:colOff>266700</xdr:colOff>
                    <xdr:row>38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54" name="Check Box 155">
              <controlPr defaultSize="0" autoFill="0" autoLine="0" autoPict="0">
                <anchor moveWithCells="1" sizeWithCells="1">
                  <from>
                    <xdr:col>8</xdr:col>
                    <xdr:colOff>28575</xdr:colOff>
                    <xdr:row>38</xdr:row>
                    <xdr:rowOff>381000</xdr:rowOff>
                  </from>
                  <to>
                    <xdr:col>8</xdr:col>
                    <xdr:colOff>304800</xdr:colOff>
                    <xdr:row>38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55" name="Check Box 156">
              <controlPr defaultSize="0" autoFill="0" autoLine="0" autoPict="0">
                <anchor moveWithCells="1">
                  <from>
                    <xdr:col>10</xdr:col>
                    <xdr:colOff>66675</xdr:colOff>
                    <xdr:row>38</xdr:row>
                    <xdr:rowOff>381000</xdr:rowOff>
                  </from>
                  <to>
                    <xdr:col>11</xdr:col>
                    <xdr:colOff>171450</xdr:colOff>
                    <xdr:row>38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56" name="Check Box 157">
              <controlPr defaultSize="0" autoFill="0" autoLine="0" autoPict="0">
                <anchor moveWithCells="1" sizeWithCells="1">
                  <from>
                    <xdr:col>9</xdr:col>
                    <xdr:colOff>76200</xdr:colOff>
                    <xdr:row>39</xdr:row>
                    <xdr:rowOff>400050</xdr:rowOff>
                  </from>
                  <to>
                    <xdr:col>9</xdr:col>
                    <xdr:colOff>285750</xdr:colOff>
                    <xdr:row>39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57" name="Check Box 158">
              <controlPr defaultSize="0" autoFill="0" autoLine="0" autoPict="0">
                <anchor moveWithCells="1" sizeWithCells="1">
                  <from>
                    <xdr:col>8</xdr:col>
                    <xdr:colOff>28575</xdr:colOff>
                    <xdr:row>39</xdr:row>
                    <xdr:rowOff>381000</xdr:rowOff>
                  </from>
                  <to>
                    <xdr:col>8</xdr:col>
                    <xdr:colOff>304800</xdr:colOff>
                    <xdr:row>39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58" name="Check Box 159">
              <controlPr defaultSize="0" autoFill="0" autoLine="0" autoPict="0">
                <anchor moveWithCells="1">
                  <from>
                    <xdr:col>10</xdr:col>
                    <xdr:colOff>66675</xdr:colOff>
                    <xdr:row>39</xdr:row>
                    <xdr:rowOff>381000</xdr:rowOff>
                  </from>
                  <to>
                    <xdr:col>11</xdr:col>
                    <xdr:colOff>171450</xdr:colOff>
                    <xdr:row>39</xdr:row>
                    <xdr:rowOff>628650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AC148-6631-40F7-9F70-5B8FDF044FB8}">
  <sheetPr>
    <pageSetUpPr fitToPage="1"/>
  </sheetPr>
  <dimension ref="A1:AA86"/>
  <sheetViews>
    <sheetView view="pageBreakPreview" zoomScaleNormal="100" zoomScaleSheetLayoutView="100" workbookViewId="0">
      <selection activeCell="B22" sqref="B22"/>
    </sheetView>
  </sheetViews>
  <sheetFormatPr defaultColWidth="7.875" defaultRowHeight="13.5" outlineLevelRow="1" outlineLevelCol="1"/>
  <cols>
    <col min="1" max="1" width="2.125" style="20" customWidth="1"/>
    <col min="2" max="2" width="20" style="20" customWidth="1"/>
    <col min="3" max="8" width="9.25" style="20" customWidth="1"/>
    <col min="9" max="9" width="38.375" style="20" customWidth="1"/>
    <col min="10" max="10" width="13.875" style="20" customWidth="1"/>
    <col min="11" max="11" width="7.25" style="20" hidden="1" customWidth="1" outlineLevel="1"/>
    <col min="12" max="12" width="27.125" style="20" hidden="1" customWidth="1" outlineLevel="1"/>
    <col min="13" max="13" width="14.25" style="20" hidden="1" customWidth="1" outlineLevel="1"/>
    <col min="14" max="14" width="12.125" style="20" hidden="1" customWidth="1" outlineLevel="1"/>
    <col min="15" max="15" width="9.5" style="20" hidden="1" customWidth="1" outlineLevel="1"/>
    <col min="16" max="16" width="8.5" style="20" hidden="1" customWidth="1" outlineLevel="1"/>
    <col min="17" max="17" width="7.875" style="20" customWidth="1" collapsed="1"/>
    <col min="18" max="27" width="7.875" style="20" customWidth="1"/>
    <col min="28" max="16384" width="7.875" style="20"/>
  </cols>
  <sheetData>
    <row r="1" spans="1:27" ht="17.25" thickBot="1">
      <c r="A1" s="106" t="s">
        <v>155</v>
      </c>
      <c r="B1" s="107"/>
      <c r="C1" s="107"/>
      <c r="D1" s="107"/>
      <c r="E1" s="107"/>
      <c r="F1" s="107"/>
      <c r="G1" s="107"/>
      <c r="H1" s="107"/>
      <c r="I1" s="107"/>
    </row>
    <row r="2" spans="1:27" ht="18.75" customHeight="1" thickBot="1">
      <c r="A2" s="27"/>
      <c r="B2" s="329" t="str">
        <f ca="1">IF(AND(I13="",D14="",I43=""),"","エラーがあります")</f>
        <v/>
      </c>
      <c r="C2" s="329"/>
      <c r="D2" s="329"/>
      <c r="E2" s="27"/>
      <c r="F2" s="27"/>
      <c r="G2" s="28"/>
      <c r="H2" s="28" t="s">
        <v>2</v>
      </c>
      <c r="I2" s="111" t="str">
        <f>IF('12_01_実績報告書'!R9="","",'12_01_実績報告書'!R9)</f>
        <v/>
      </c>
      <c r="K2" s="317" t="s">
        <v>119</v>
      </c>
      <c r="L2" s="318"/>
      <c r="M2" s="318"/>
      <c r="N2" s="318"/>
      <c r="O2" s="318"/>
      <c r="P2" s="318"/>
      <c r="Q2" s="104"/>
      <c r="R2" s="103"/>
      <c r="S2" s="103"/>
      <c r="T2" s="103"/>
      <c r="U2" s="103"/>
      <c r="V2" s="103"/>
      <c r="W2" s="103"/>
      <c r="X2" s="103"/>
      <c r="Y2" s="103"/>
      <c r="Z2" s="103"/>
      <c r="AA2" s="103"/>
    </row>
    <row r="3" spans="1:27" ht="7.5" customHeight="1">
      <c r="A3" s="330"/>
      <c r="B3" s="330"/>
      <c r="C3" s="110"/>
      <c r="D3" s="27"/>
      <c r="E3" s="27"/>
      <c r="F3" s="27"/>
      <c r="G3" s="27"/>
      <c r="H3" s="27"/>
      <c r="I3" s="27"/>
    </row>
    <row r="4" spans="1:27" ht="20.100000000000001" customHeight="1">
      <c r="A4" s="321" t="s">
        <v>76</v>
      </c>
      <c r="B4" s="321"/>
      <c r="C4" s="109"/>
      <c r="D4" s="29"/>
      <c r="E4" s="29"/>
      <c r="F4" s="29"/>
      <c r="G4" s="29"/>
      <c r="H4" s="29"/>
      <c r="I4" s="29"/>
    </row>
    <row r="5" spans="1:27" ht="16.5" customHeight="1">
      <c r="A5" s="331" t="s">
        <v>52</v>
      </c>
      <c r="B5" s="332"/>
      <c r="C5" s="308" t="s">
        <v>146</v>
      </c>
      <c r="D5" s="309"/>
      <c r="E5" s="310"/>
      <c r="F5" s="308" t="s">
        <v>147</v>
      </c>
      <c r="G5" s="309"/>
      <c r="H5" s="310"/>
      <c r="I5" s="296" t="s">
        <v>121</v>
      </c>
    </row>
    <row r="6" spans="1:27" ht="16.5" customHeight="1">
      <c r="A6" s="333"/>
      <c r="B6" s="334"/>
      <c r="C6" s="314" t="s">
        <v>120</v>
      </c>
      <c r="D6" s="315"/>
      <c r="E6" s="316"/>
      <c r="F6" s="314" t="s">
        <v>120</v>
      </c>
      <c r="G6" s="315"/>
      <c r="H6" s="316"/>
      <c r="I6" s="297"/>
    </row>
    <row r="7" spans="1:27" ht="18" customHeight="1">
      <c r="A7" s="335" t="s">
        <v>77</v>
      </c>
      <c r="B7" s="335"/>
      <c r="C7" s="290"/>
      <c r="D7" s="291"/>
      <c r="E7" s="292"/>
      <c r="F7" s="311" t="str">
        <f>IF($C$7="","",$C$7)</f>
        <v/>
      </c>
      <c r="G7" s="312"/>
      <c r="H7" s="313"/>
      <c r="I7" s="68" t="s">
        <v>122</v>
      </c>
      <c r="L7" s="8" t="s">
        <v>20</v>
      </c>
      <c r="M7" s="20">
        <v>1</v>
      </c>
      <c r="N7" s="20" t="s">
        <v>123</v>
      </c>
      <c r="O7" s="20" t="e">
        <f>_xlfn.XLOOKUP(TRUE,'12_02_効果報告書'!R5:R9,'12_02_効果報告書'!E5:E9)</f>
        <v>#N/A</v>
      </c>
    </row>
    <row r="8" spans="1:27" ht="18" customHeight="1">
      <c r="A8" s="327" t="s">
        <v>78</v>
      </c>
      <c r="B8" s="328"/>
      <c r="C8" s="290"/>
      <c r="D8" s="291"/>
      <c r="E8" s="292"/>
      <c r="F8" s="290"/>
      <c r="G8" s="291"/>
      <c r="H8" s="292"/>
      <c r="I8" s="119"/>
      <c r="L8" s="8" t="s">
        <v>24</v>
      </c>
      <c r="M8" s="20">
        <v>0.6</v>
      </c>
      <c r="N8" s="20" t="s">
        <v>124</v>
      </c>
      <c r="O8" s="20" t="e">
        <f>VLOOKUP(O7,L7:M10,2,FALSE)</f>
        <v>#N/A</v>
      </c>
    </row>
    <row r="9" spans="1:27" ht="18" customHeight="1">
      <c r="A9" s="327" t="s">
        <v>79</v>
      </c>
      <c r="B9" s="328"/>
      <c r="C9" s="290"/>
      <c r="D9" s="291"/>
      <c r="E9" s="292"/>
      <c r="F9" s="290"/>
      <c r="G9" s="291"/>
      <c r="H9" s="292"/>
      <c r="I9" s="119"/>
      <c r="L9" s="8" t="s">
        <v>27</v>
      </c>
      <c r="M9" s="20">
        <v>0.6</v>
      </c>
      <c r="N9" s="20" t="s">
        <v>125</v>
      </c>
      <c r="O9" s="41">
        <v>500000</v>
      </c>
    </row>
    <row r="10" spans="1:27" ht="18" customHeight="1">
      <c r="A10" s="327" t="s">
        <v>80</v>
      </c>
      <c r="B10" s="328"/>
      <c r="C10" s="290"/>
      <c r="D10" s="291"/>
      <c r="E10" s="292"/>
      <c r="F10" s="290"/>
      <c r="G10" s="291"/>
      <c r="H10" s="292"/>
      <c r="I10" s="119"/>
      <c r="L10" s="8" t="s">
        <v>28</v>
      </c>
      <c r="M10" s="20">
        <v>0.5</v>
      </c>
    </row>
    <row r="11" spans="1:27" ht="18" customHeight="1">
      <c r="A11" s="327" t="s">
        <v>81</v>
      </c>
      <c r="B11" s="328"/>
      <c r="C11" s="290"/>
      <c r="D11" s="291"/>
      <c r="E11" s="292"/>
      <c r="F11" s="290"/>
      <c r="G11" s="291"/>
      <c r="H11" s="292"/>
      <c r="I11" s="119"/>
      <c r="L11" s="8" t="s">
        <v>31</v>
      </c>
    </row>
    <row r="12" spans="1:27" ht="18" customHeight="1">
      <c r="A12" s="327" t="s">
        <v>82</v>
      </c>
      <c r="B12" s="328"/>
      <c r="C12" s="290"/>
      <c r="D12" s="291"/>
      <c r="E12" s="292"/>
      <c r="F12" s="290"/>
      <c r="G12" s="291"/>
      <c r="H12" s="292"/>
      <c r="I12" s="119"/>
    </row>
    <row r="13" spans="1:27" ht="21" customHeight="1">
      <c r="A13" s="319" t="s">
        <v>83</v>
      </c>
      <c r="B13" s="320"/>
      <c r="C13" s="322">
        <f>SUM(C7:C12)</f>
        <v>0</v>
      </c>
      <c r="D13" s="323"/>
      <c r="E13" s="324"/>
      <c r="F13" s="325">
        <f>SUM(F7:F12)</f>
        <v>0</v>
      </c>
      <c r="G13" s="325"/>
      <c r="H13" s="325"/>
      <c r="I13" s="112" t="str">
        <f>IF(F13=F43,"","収支が一致していません。差額"&amp;FIXED(F43-F13,0)&amp;"円")</f>
        <v/>
      </c>
    </row>
    <row r="14" spans="1:27" ht="21" customHeight="1">
      <c r="A14" s="27"/>
      <c r="B14" s="39"/>
      <c r="C14" s="110"/>
      <c r="D14" s="105"/>
      <c r="E14" s="27"/>
      <c r="F14" s="115" t="str">
        <f ca="1">IF(IFERROR(IF($G$32*$O$8&gt;=500000,500000,IF(ROUNDDOWN($G$32*$O$8,-3)=0,"",ROUNDDOWN($G$32*$O$8,-3))),"")&lt;C7,"補助金減額の変更申請が必要です。","")</f>
        <v/>
      </c>
      <c r="G14" s="27"/>
      <c r="H14" s="27"/>
      <c r="I14" s="39"/>
    </row>
    <row r="15" spans="1:27" ht="19.5" customHeight="1">
      <c r="A15" s="321" t="s">
        <v>84</v>
      </c>
      <c r="B15" s="321"/>
      <c r="C15" s="109"/>
      <c r="D15" s="30"/>
      <c r="E15" s="30"/>
      <c r="F15" s="30"/>
      <c r="G15" s="30"/>
      <c r="H15" s="30"/>
      <c r="I15" s="30"/>
    </row>
    <row r="16" spans="1:27" ht="19.5" customHeight="1">
      <c r="A16" s="293" t="s">
        <v>85</v>
      </c>
      <c r="B16" s="303" t="s">
        <v>52</v>
      </c>
      <c r="C16" s="308" t="s">
        <v>146</v>
      </c>
      <c r="D16" s="309"/>
      <c r="E16" s="310"/>
      <c r="F16" s="308" t="s">
        <v>147</v>
      </c>
      <c r="G16" s="309"/>
      <c r="H16" s="310"/>
      <c r="I16" s="303" t="s">
        <v>148</v>
      </c>
    </row>
    <row r="17" spans="1:27" ht="40.5" customHeight="1">
      <c r="A17" s="294"/>
      <c r="B17" s="304"/>
      <c r="C17" s="99" t="s">
        <v>120</v>
      </c>
      <c r="D17" s="120" t="s">
        <v>126</v>
      </c>
      <c r="E17" s="118" t="s">
        <v>127</v>
      </c>
      <c r="F17" s="99" t="s">
        <v>120</v>
      </c>
      <c r="G17" s="120" t="s">
        <v>126</v>
      </c>
      <c r="H17" s="118" t="s">
        <v>127</v>
      </c>
      <c r="I17" s="304"/>
    </row>
    <row r="18" spans="1:27" ht="20.25" customHeight="1">
      <c r="A18" s="294"/>
      <c r="B18" s="40" t="s">
        <v>86</v>
      </c>
      <c r="C18" s="89"/>
      <c r="D18" s="90" t="str">
        <f ca="1">IF(C18="","",ROUNDDOWN(IF(IFERROR(MATCH($B$18,$B$57:$B$66,0),0)=0,C18,IF(C18&lt;=OFFSET($D$56,MATCH($B$18,$B$57:$B$66,0),0),C18,OFFSET($D$56,MATCH($B$18,$B$57:$B$66,0),0))),0))</f>
        <v/>
      </c>
      <c r="E18" s="91" t="str">
        <f>IF(C18="","",IF(IFERROR(MATCH($B$18,$B$57:$B$62,0),0)=0,"",C18-D18))</f>
        <v/>
      </c>
      <c r="F18" s="89"/>
      <c r="G18" s="90" t="str">
        <f ca="1">IF(F18="","",ROUNDDOWN(IF(IFERROR(MATCH($B$18,$B$57:$B$66,0),0)=0,F18,IF(F18&lt;=OFFSET($G$56,MATCH($B$18,$B$57:$B$66,0),0),F18,OFFSET($G$56,MATCH($B$18,$B$57:$B$66,0),0))),0))</f>
        <v/>
      </c>
      <c r="H18" s="91" t="str">
        <f>IF(F18="","",IF(IFERROR(MATCH($B$18,$B$57:$B$62,0),0)=0,"",F18-G18))</f>
        <v/>
      </c>
      <c r="I18" s="42"/>
      <c r="J18" s="41"/>
      <c r="K18" s="100" t="s">
        <v>154</v>
      </c>
    </row>
    <row r="19" spans="1:27" ht="20.25" customHeight="1">
      <c r="A19" s="294"/>
      <c r="B19" s="40" t="s">
        <v>87</v>
      </c>
      <c r="C19" s="89"/>
      <c r="D19" s="90" t="str">
        <f ca="1">IF(C19="","",ROUNDDOWN(IF(IFERROR(MATCH($B19,$B$57:$B$66,0),0)=0,C19,IF(COUNTIF($B$18:$B18,$B19)=0,IF(C19&lt;=OFFSET($D$56,MATCH($B19,$B$57:$B$66,0),0),C19,OFFSET($D$56,MATCH($B19,$B$57:$B$66,0),0)),IF(SUMIF($B$18:$B18,$B19,$D$18:$D18)&gt;=OFFSET($D$56,MATCH($B19,$B$57:$B$66,0),0),0,IF(C19&lt;=OFFSET($D$56,MATCH($B19,$B$57:$B$66,0),0)-SUMIF($B$18:$B18,$B19,$D$18:$D18),C19,OFFSET($D$56,MATCH($B19,$B$57:$B$66,0),0)-SUMIF($B$18:$B18,$B19,$D$18:$D18))))),0))</f>
        <v/>
      </c>
      <c r="E19" s="91" t="str">
        <f t="shared" ref="E19:E31" si="0">IF(C19="","",IF(IFERROR(MATCH($B$18,$B$57:$B$62,0),0)=0,"",C19-D19))</f>
        <v/>
      </c>
      <c r="F19" s="89"/>
      <c r="G19" s="90" t="str">
        <f ca="1">IF(F19="","",ROUNDDOWN(IF(IFERROR(MATCH($B19,$B$57:$B$66,0),0)=0,F19,IF(COUNTIF($B$18:$B18,$B19)=0,IF(F19&lt;=OFFSET($G$56,MATCH($B19,$B$57:$B$66,0),0),F19,OFFSET($G$56,MATCH($B19,$B$57:$B$66,0),0)),IF(SUMIF($B$18:$B18,$B19,$G$18:$G18)&gt;=OFFSET($G$56,MATCH($B19,$B$57:$B$66,0),0),0,IF(F19&lt;=OFFSET($G$56,MATCH($B19,$B$57:$B$66,0),0)-SUMIF($B$18:$B18,$B19,$G$18:$G18),F19,OFFSET($G$56,MATCH($B19,$B$57:$B$66,0),0)-SUMIF($B$18:$B18,$B19,$G$18:$G18))))),0))</f>
        <v/>
      </c>
      <c r="H19" s="91" t="str">
        <f>IF(F19="","",IF(IFERROR(MATCH($B19,$B$57:$B$62,0),0)=0,0,F19-G19))</f>
        <v/>
      </c>
      <c r="I19" s="42"/>
    </row>
    <row r="20" spans="1:27" ht="20.25" customHeight="1">
      <c r="A20" s="294"/>
      <c r="B20" s="40" t="s">
        <v>88</v>
      </c>
      <c r="C20" s="89"/>
      <c r="D20" s="90" t="str">
        <f ca="1">IF(C20="","",ROUNDDOWN(IF(IFERROR(MATCH($B20,$B$57:$B$66,0),0)=0,C20,IF(COUNTIF($B$18:$B19,$B20)=0,IF(C20&lt;=OFFSET($D$56,MATCH($B20,$B$57:$B$66,0),0),C20,OFFSET($D$56,MATCH($B20,$B$57:$B$66,0),0)),IF(SUMIF($B$18:$B19,$B20,$D$18:$D19)&gt;=OFFSET($D$56,MATCH($B20,$B$57:$B$66,0),0),0,IF(C20&lt;=OFFSET($D$56,MATCH($B20,$B$57:$B$66,0),0)-SUMIF($B$18:$B19,$B20,$D$18:$D19),C20,OFFSET($D$56,MATCH($B20,$B$57:$B$66,0),0)-SUMIF($B$18:$B19,$B20,$D$18:$D19))))),0))</f>
        <v/>
      </c>
      <c r="E20" s="91" t="str">
        <f t="shared" si="0"/>
        <v/>
      </c>
      <c r="F20" s="89"/>
      <c r="G20" s="90" t="str">
        <f ca="1">IF(F20="","",ROUNDDOWN(IF(IFERROR(MATCH($B20,$B$57:$B$66,0),0)=0,F20,IF(COUNTIF($B$18:$B19,$B20)=0,IF(F20&lt;=OFFSET($G$56,MATCH($B20,$B$57:$B$66,0),0),F20,OFFSET($G$56,MATCH($B20,$B$57:$B$66,0),0)),IF(SUMIF($B$18:$B19,$B20,$G$18:$G19)&gt;=OFFSET($G$56,MATCH($B20,$B$57:$B$66,0),0),0,IF(F20&lt;=OFFSET($G$56,MATCH($B20,$B$57:$B$66,0),0)-SUMIF($B$18:$B19,$B20,$G$18:$G19),F20,OFFSET($G$56,MATCH($B20,$B$57:$B$66,0),0)-SUMIF($B$18:$B19,$B20,$G$18:$G19))))),0))</f>
        <v/>
      </c>
      <c r="H20" s="91" t="str">
        <f t="shared" ref="H20:H31" si="1">IF(F20="","",IF(IFERROR(MATCH($B20,$B$57:$B$62,0),0)=0,0,F20-G20))</f>
        <v/>
      </c>
      <c r="I20" s="42"/>
      <c r="J20" s="41"/>
    </row>
    <row r="21" spans="1:27" ht="20.25" customHeight="1">
      <c r="A21" s="294"/>
      <c r="B21" s="40" t="s">
        <v>89</v>
      </c>
      <c r="C21" s="89"/>
      <c r="D21" s="90" t="str">
        <f ca="1">IF(C21="","",ROUNDDOWN(IF(IFERROR(MATCH($B21,$B$57:$B$66,0),0)=0,C21,IF(COUNTIF($B$18:$B20,$B21)=0,IF(C21&lt;=OFFSET($D$56,MATCH($B21,$B$57:$B$66,0),0),C21,OFFSET($D$56,MATCH($B21,$B$57:$B$66,0),0)),IF(SUMIF($B$18:$B20,$B21,$D$18:$D20)&gt;=OFFSET($D$56,MATCH($B21,$B$57:$B$66,0),0),0,IF(C21&lt;=OFFSET($D$56,MATCH($B21,$B$57:$B$66,0),0)-SUMIF($B$18:$B20,$B21,$D$18:$D20),C21,OFFSET($D$56,MATCH($B21,$B$57:$B$66,0),0)-SUMIF($B$18:$B20,$B21,$D$18:$D20))))),0))</f>
        <v/>
      </c>
      <c r="E21" s="91" t="str">
        <f t="shared" si="0"/>
        <v/>
      </c>
      <c r="F21" s="89"/>
      <c r="G21" s="90" t="str">
        <f ca="1">IF(F21="","",ROUNDDOWN(IF(IFERROR(MATCH($B21,$B$57:$B$66,0),0)=0,F21,IF(COUNTIF($B$18:$B20,$B21)=0,IF(F21&lt;=OFFSET($G$56,MATCH($B21,$B$57:$B$66,0),0),F21,OFFSET($G$56,MATCH($B21,$B$57:$B$66,0),0)),IF(SUMIF($B$18:$B20,$B21,$G$18:$G20)&gt;=OFFSET($G$56,MATCH($B21,$B$57:$B$66,0),0),0,IF(F21&lt;=OFFSET($G$56,MATCH($B21,$B$57:$B$66,0),0)-SUMIF($B$18:$B20,$B21,$G$18:$G20),F21,OFFSET($G$56,MATCH($B21,$B$57:$B$66,0),0)-SUMIF($B$18:$B20,$B21,$G$18:$G20))))),0))</f>
        <v/>
      </c>
      <c r="H21" s="91" t="str">
        <f t="shared" si="1"/>
        <v/>
      </c>
      <c r="I21" s="42"/>
      <c r="J21" s="41"/>
      <c r="L21" s="100"/>
    </row>
    <row r="22" spans="1:27" ht="20.25" customHeight="1">
      <c r="A22" s="294"/>
      <c r="B22" s="40" t="s">
        <v>90</v>
      </c>
      <c r="C22" s="89"/>
      <c r="D22" s="90" t="str">
        <f ca="1">IF(C22="","",ROUNDDOWN(IF(IFERROR(MATCH($B22,$B$57:$B$66,0),0)=0,C22,IF(COUNTIF($B$18:$B21,$B22)=0,IF(C22&lt;=OFFSET($D$56,MATCH($B22,$B$57:$B$66,0),0),C22,OFFSET($D$56,MATCH($B22,$B$57:$B$66,0),0)),IF(SUMIF($B$18:$B21,$B22,$D$18:$D21)&gt;=OFFSET($D$56,MATCH($B22,$B$57:$B$66,0),0),0,IF(C22&lt;=OFFSET($D$56,MATCH($B22,$B$57:$B$66,0),0)-SUMIF($B$18:$B21,$B22,$D$18:$D21),C22,OFFSET($D$56,MATCH($B22,$B$57:$B$66,0),0)-SUMIF($B$18:$B21,$B22,$D$18:$D21))))),0))</f>
        <v/>
      </c>
      <c r="E22" s="91" t="str">
        <f t="shared" si="0"/>
        <v/>
      </c>
      <c r="F22" s="89"/>
      <c r="G22" s="90" t="str">
        <f ca="1">IF(F22="","",ROUNDDOWN(IF(IFERROR(MATCH($B22,$B$57:$B$66,0),0)=0,F22,IF(COUNTIF($B$18:$B21,$B22)=0,IF(F22&lt;=OFFSET($G$56,MATCH($B22,$B$57:$B$66,0),0),F22,OFFSET($G$56,MATCH($B22,$B$57:$B$66,0),0)),IF(SUMIF($B$18:$B21,$B22,$G$18:$G21)&gt;=OFFSET($G$56,MATCH($B22,$B$57:$B$66,0),0),0,IF(F22&lt;=OFFSET($G$56,MATCH($B22,$B$57:$B$66,0),0)-SUMIF($B$18:$B21,$B22,$G$18:$G21),F22,OFFSET($G$56,MATCH($B22,$B$57:$B$66,0),0)-SUMIF($B$18:$B21,$B22,$G$18:$G21))))),0))</f>
        <v/>
      </c>
      <c r="H22" s="91" t="str">
        <f t="shared" si="1"/>
        <v/>
      </c>
      <c r="I22" s="42"/>
      <c r="J22" s="41"/>
      <c r="K22" s="101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</row>
    <row r="23" spans="1:27" ht="20.25" customHeight="1">
      <c r="A23" s="294"/>
      <c r="B23" s="40" t="s">
        <v>91</v>
      </c>
      <c r="C23" s="89"/>
      <c r="D23" s="90" t="str">
        <f ca="1">IF(C23="","",ROUNDDOWN(IF(IFERROR(MATCH($B23,$B$57:$B$66,0),0)=0,C23,IF(COUNTIF($B$18:$B22,$B23)=0,IF(C23&lt;=OFFSET($D$56,MATCH($B23,$B$57:$B$66,0),0),C23,OFFSET($D$56,MATCH($B23,$B$57:$B$66,0),0)),IF(SUMIF($B$18:$B22,$B23,$D$18:$D22)&gt;=OFFSET($D$56,MATCH($B23,$B$57:$B$66,0),0),0,IF(C23&lt;=OFFSET($D$56,MATCH($B23,$B$57:$B$66,0),0)-SUMIF($B$18:$B22,$B23,$D$18:$D22),C23,OFFSET($D$56,MATCH($B23,$B$57:$B$66,0),0)-SUMIF($B$18:$B22,$B23,$D$18:$D22))))),0))</f>
        <v/>
      </c>
      <c r="E23" s="91" t="str">
        <f t="shared" si="0"/>
        <v/>
      </c>
      <c r="F23" s="89"/>
      <c r="G23" s="90" t="str">
        <f ca="1">IF(F23="","",ROUNDDOWN(IF(IFERROR(MATCH($B23,$B$57:$B$66,0),0)=0,F23,IF(COUNTIF($B$18:$B22,$B23)=0,IF(F23&lt;=OFFSET($G$56,MATCH($B23,$B$57:$B$66,0),0),F23,OFFSET($G$56,MATCH($B23,$B$57:$B$66,0),0)),IF(SUMIF($B$18:$B22,$B23,$G$18:$G22)&gt;=OFFSET($G$56,MATCH($B23,$B$57:$B$66,0),0),0,IF(F23&lt;=OFFSET($G$56,MATCH($B23,$B$57:$B$66,0),0)-SUMIF($B$18:$B22,$B23,$G$18:$G22),F23,OFFSET($G$56,MATCH($B23,$B$57:$B$66,0),0)-SUMIF($B$18:$B22,$B23,$G$18:$G22))))),0))</f>
        <v/>
      </c>
      <c r="H23" s="91" t="str">
        <f t="shared" si="1"/>
        <v/>
      </c>
      <c r="I23" s="42"/>
      <c r="J23" s="41"/>
      <c r="K23" s="87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</row>
    <row r="24" spans="1:27" ht="20.25" customHeight="1">
      <c r="A24" s="294"/>
      <c r="B24" s="40" t="s">
        <v>92</v>
      </c>
      <c r="C24" s="89"/>
      <c r="D24" s="90" t="str">
        <f ca="1">IF(C24="","",ROUNDDOWN(IF(IFERROR(MATCH($B24,$B$57:$B$66,0),0)=0,C24,IF(COUNTIF($B$18:$B23,$B24)=0,IF(C24&lt;=OFFSET($D$56,MATCH($B24,$B$57:$B$66,0),0),C24,OFFSET($D$56,MATCH($B24,$B$57:$B$66,0),0)),IF(SUMIF($B$18:$B23,$B24,$D$18:$D23)&gt;=OFFSET($D$56,MATCH($B24,$B$57:$B$66,0),0),0,IF(C24&lt;=OFFSET($D$56,MATCH($B24,$B$57:$B$66,0),0)-SUMIF($B$18:$B23,$B24,$D$18:$D23),C24,OFFSET($D$56,MATCH($B24,$B$57:$B$66,0),0)-SUMIF($B$18:$B23,$B24,$D$18:$D23))))),0))</f>
        <v/>
      </c>
      <c r="E24" s="91" t="str">
        <f t="shared" si="0"/>
        <v/>
      </c>
      <c r="F24" s="89"/>
      <c r="G24" s="90" t="str">
        <f ca="1">IF(F24="","",ROUNDDOWN(IF(IFERROR(MATCH($B24,$B$57:$B$66,0),0)=0,F24,IF(COUNTIF($B$18:$B23,$B24)=0,IF(F24&lt;=OFFSET($G$56,MATCH($B24,$B$57:$B$66,0),0),F24,OFFSET($G$56,MATCH($B24,$B$57:$B$66,0),0)),IF(SUMIF($B$18:$B23,$B24,$G$18:$G23)&gt;=OFFSET($G$56,MATCH($B24,$B$57:$B$66,0),0),0,IF(F24&lt;=OFFSET($G$56,MATCH($B24,$B$57:$B$66,0),0)-SUMIF($B$18:$B23,$B24,$G$18:$G23),F24,OFFSET($G$56,MATCH($B24,$B$57:$B$66,0),0)-SUMIF($B$18:$B23,$B24,$G$18:$G23))))),0))</f>
        <v/>
      </c>
      <c r="H24" s="91" t="str">
        <f t="shared" si="1"/>
        <v/>
      </c>
      <c r="I24" s="42"/>
      <c r="J24" s="41"/>
      <c r="K24" s="87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</row>
    <row r="25" spans="1:27" ht="20.25" customHeight="1">
      <c r="A25" s="294"/>
      <c r="B25" s="40" t="s">
        <v>93</v>
      </c>
      <c r="C25" s="89"/>
      <c r="D25" s="90" t="str">
        <f ca="1">IF(C25="","",ROUNDDOWN(IF(IFERROR(MATCH($B25,$B$57:$B$66,0),0)=0,C25,IF(COUNTIF($B$18:$B24,$B25)=0,IF(C25&lt;=OFFSET($D$56,MATCH($B25,$B$57:$B$66,0),0),C25,OFFSET($D$56,MATCH($B25,$B$57:$B$66,0),0)),IF(SUMIF($B$18:$B24,$B25,$D$18:$D24)&gt;=OFFSET($D$56,MATCH($B25,$B$57:$B$66,0),0),0,IF(C25&lt;=OFFSET($D$56,MATCH($B25,$B$57:$B$66,0),0)-SUMIF($B$18:$B24,$B25,$D$18:$D24),C25,OFFSET($D$56,MATCH($B25,$B$57:$B$66,0),0)-SUMIF($B$18:$B24,$B25,$D$18:$D24))))),0))</f>
        <v/>
      </c>
      <c r="E25" s="91" t="str">
        <f t="shared" si="0"/>
        <v/>
      </c>
      <c r="F25" s="89"/>
      <c r="G25" s="90" t="str">
        <f ca="1">IF(F25="","",ROUNDDOWN(IF(IFERROR(MATCH($B25,$B$57:$B$66,0),0)=0,F25,IF(COUNTIF($B$18:$B24,$B25)=0,IF(F25&lt;=OFFSET($G$56,MATCH($B25,$B$57:$B$66,0),0),F25,OFFSET($G$56,MATCH($B25,$B$57:$B$66,0),0)),IF(SUMIF($B$18:$B24,$B25,$G$18:$G24)&gt;=OFFSET($G$56,MATCH($B25,$B$57:$B$66,0),0),0,IF(F25&lt;=OFFSET($G$56,MATCH($B25,$B$57:$B$66,0),0)-SUMIF($B$18:$B24,$B25,$G$18:$G24),F25,OFFSET($G$56,MATCH($B25,$B$57:$B$66,0),0)-SUMIF($B$18:$B24,$B25,$G$18:$G24))))),0))</f>
        <v/>
      </c>
      <c r="H25" s="91" t="str">
        <f t="shared" si="1"/>
        <v/>
      </c>
      <c r="I25" s="42"/>
      <c r="J25" s="41"/>
      <c r="K25" s="87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</row>
    <row r="26" spans="1:27" ht="20.25" customHeight="1">
      <c r="A26" s="294"/>
      <c r="B26" s="40" t="s">
        <v>94</v>
      </c>
      <c r="C26" s="89"/>
      <c r="D26" s="90" t="str">
        <f ca="1">IF(C26="","",ROUNDDOWN(IF(IFERROR(MATCH($B26,$B$57:$B$66,0),0)=0,C26,IF(COUNTIF($B$18:$B25,$B26)=0,IF(C26&lt;=OFFSET($D$56,MATCH($B26,$B$57:$B$66,0),0),C26,OFFSET($D$56,MATCH($B26,$B$57:$B$66,0),0)),IF(SUMIF($B$18:$B25,$B26,$D$18:$D25)&gt;=OFFSET($D$56,MATCH($B26,$B$57:$B$66,0),0),0,IF(C26&lt;=OFFSET($D$56,MATCH($B26,$B$57:$B$66,0),0)-SUMIF($B$18:$B25,$B26,$D$18:$D25),C26,OFFSET($D$56,MATCH($B26,$B$57:$B$66,0),0)-SUMIF($B$18:$B25,$B26,$D$18:$D25))))),0))</f>
        <v/>
      </c>
      <c r="E26" s="91" t="str">
        <f t="shared" si="0"/>
        <v/>
      </c>
      <c r="F26" s="89"/>
      <c r="G26" s="90" t="str">
        <f ca="1">IF(F26="","",ROUNDDOWN(IF(IFERROR(MATCH($B26,$B$57:$B$66,0),0)=0,F26,IF(COUNTIF($B$18:$B25,$B26)=0,IF(F26&lt;=OFFSET($G$56,MATCH($B26,$B$57:$B$66,0),0),F26,OFFSET($G$56,MATCH($B26,$B$57:$B$66,0),0)),IF(SUMIF($B$18:$B25,$B26,$G$18:$G25)&gt;=OFFSET($G$56,MATCH($B26,$B$57:$B$66,0),0),0,IF(F26&lt;=OFFSET($G$56,MATCH($B26,$B$57:$B$66,0),0)-SUMIF($B$18:$B25,$B26,$G$18:$G25),F26,OFFSET($G$56,MATCH($B26,$B$57:$B$66,0),0)-SUMIF($B$18:$B25,$B26,$G$18:$G25))))),0))</f>
        <v/>
      </c>
      <c r="H26" s="91" t="str">
        <f t="shared" si="1"/>
        <v/>
      </c>
      <c r="I26" s="42"/>
      <c r="J26" s="41"/>
      <c r="K26" s="88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</row>
    <row r="27" spans="1:27" ht="20.25" customHeight="1">
      <c r="A27" s="294"/>
      <c r="B27" s="40" t="s">
        <v>95</v>
      </c>
      <c r="C27" s="89"/>
      <c r="D27" s="90" t="str">
        <f ca="1">IF(C27="","",ROUNDDOWN(IF(IFERROR(MATCH($B27,$B$57:$B$66,0),0)=0,C27,IF(COUNTIF($B$18:$B26,$B27)=0,IF(C27&lt;=OFFSET($D$56,MATCH($B27,$B$57:$B$66,0),0),C27,OFFSET($D$56,MATCH($B27,$B$57:$B$66,0),0)),IF(SUMIF($B$18:$B26,$B27,$D$18:$D26)&gt;=OFFSET($D$56,MATCH($B27,$B$57:$B$66,0),0),0,IF(C27&lt;=OFFSET($D$56,MATCH($B27,$B$57:$B$66,0),0)-SUMIF($B$18:$B26,$B27,$D$18:$D26),C27,OFFSET($D$56,MATCH($B27,$B$57:$B$66,0),0)-SUMIF($B$18:$B26,$B27,$D$18:$D26))))),0))</f>
        <v/>
      </c>
      <c r="E27" s="91" t="str">
        <f t="shared" si="0"/>
        <v/>
      </c>
      <c r="F27" s="89"/>
      <c r="G27" s="90" t="str">
        <f ca="1">IF(F27="","",ROUNDDOWN(IF(IFERROR(MATCH($B27,$B$57:$B$66,0),0)=0,F27,IF(COUNTIF($B$18:$B26,$B27)=0,IF(F27&lt;=OFFSET($G$56,MATCH($B27,$B$57:$B$66,0),0),F27,OFFSET($G$56,MATCH($B27,$B$57:$B$66,0),0)),IF(SUMIF($B$18:$B26,$B27,$G$18:$G26)&gt;=OFFSET($G$56,MATCH($B27,$B$57:$B$66,0),0),0,IF(F27&lt;=OFFSET($G$56,MATCH($B27,$B$57:$B$66,0),0)-SUMIF($B$18:$B26,$B27,$G$18:$G26),F27,OFFSET($G$56,MATCH($B27,$B$57:$B$66,0),0)-SUMIF($B$18:$B26,$B27,$G$18:$G26))))),0))</f>
        <v/>
      </c>
      <c r="H27" s="91" t="str">
        <f t="shared" si="1"/>
        <v/>
      </c>
      <c r="I27" s="42"/>
      <c r="J27" s="41"/>
      <c r="K27" s="88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</row>
    <row r="28" spans="1:27" ht="20.25" customHeight="1">
      <c r="A28" s="294"/>
      <c r="B28" s="40" t="s">
        <v>96</v>
      </c>
      <c r="C28" s="89"/>
      <c r="D28" s="90" t="str">
        <f ca="1">IF(C28="","",ROUNDDOWN(IF(IFERROR(MATCH($B28,$B$57:$B$66,0),0)=0,C28,IF(COUNTIF($B$18:$B27,$B28)=0,IF(C28&lt;=OFFSET($D$56,MATCH($B28,$B$57:$B$66,0),0),C28,OFFSET($D$56,MATCH($B28,$B$57:$B$66,0),0)),IF(SUMIF($B$18:$B27,$B28,$D$18:$D27)&gt;=OFFSET($D$56,MATCH($B28,$B$57:$B$66,0),0),0,IF(C28&lt;=OFFSET($D$56,MATCH($B28,$B$57:$B$66,0),0)-SUMIF($B$18:$B27,$B28,$D$18:$D27),C28,OFFSET($D$56,MATCH($B28,$B$57:$B$66,0),0)-SUMIF($B$18:$B27,$B28,$D$18:$D27))))),0))</f>
        <v/>
      </c>
      <c r="E28" s="91" t="str">
        <f t="shared" si="0"/>
        <v/>
      </c>
      <c r="F28" s="89"/>
      <c r="G28" s="90" t="str">
        <f ca="1">IF(F28="","",ROUNDDOWN(IF(IFERROR(MATCH($B28,$B$57:$B$66,0),0)=0,F28,IF(COUNTIF($B$18:$B27,$B28)=0,IF(F28&lt;=OFFSET($G$56,MATCH($B28,$B$57:$B$66,0),0),F28,OFFSET($G$56,MATCH($B28,$B$57:$B$66,0),0)),IF(SUMIF($B$18:$B27,$B28,$G$18:$G27)&gt;=OFFSET($G$56,MATCH($B28,$B$57:$B$66,0),0),0,IF(F28&lt;=OFFSET($G$56,MATCH($B28,$B$57:$B$66,0),0)-SUMIF($B$18:$B27,$B28,$G$18:$G27),F28,OFFSET($G$56,MATCH($B28,$B$57:$B$66,0),0)-SUMIF($B$18:$B27,$B28,$G$18:$G27))))),0))</f>
        <v/>
      </c>
      <c r="H28" s="91" t="str">
        <f t="shared" si="1"/>
        <v/>
      </c>
      <c r="I28" s="42"/>
      <c r="J28" s="41"/>
      <c r="K28" s="88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</row>
    <row r="29" spans="1:27" ht="20.25" customHeight="1">
      <c r="A29" s="294"/>
      <c r="B29" s="40" t="s">
        <v>97</v>
      </c>
      <c r="C29" s="89"/>
      <c r="D29" s="90" t="str">
        <f ca="1">IF(C29="","",ROUNDDOWN(IF(IFERROR(MATCH($B29,$B$57:$B$66,0),0)=0,C29,IF(COUNTIF($B$18:$B28,$B29)=0,IF(C29&lt;=OFFSET($D$56,MATCH($B29,$B$57:$B$66,0),0),C29,OFFSET($D$56,MATCH($B29,$B$57:$B$66,0),0)),IF(SUMIF($B$18:$B28,$B29,$D$18:$D28)&gt;=OFFSET($D$56,MATCH($B29,$B$57:$B$66,0),0),0,IF(C29&lt;=OFFSET($D$56,MATCH($B29,$B$57:$B$66,0),0)-SUMIF($B$18:$B28,$B29,$D$18:$D28),C29,OFFSET($D$56,MATCH($B29,$B$57:$B$66,0),0)-SUMIF($B$18:$B28,$B29,$D$18:$D28))))),0))</f>
        <v/>
      </c>
      <c r="E29" s="91" t="str">
        <f t="shared" si="0"/>
        <v/>
      </c>
      <c r="F29" s="89"/>
      <c r="G29" s="90" t="str">
        <f ca="1">IF(F29="","",ROUNDDOWN(IF(IFERROR(MATCH($B29,$B$57:$B$66,0),0)=0,F29,IF(COUNTIF($B$18:$B28,$B29)=0,IF(F29&lt;=OFFSET($G$56,MATCH($B29,$B$57:$B$66,0),0),F29,OFFSET($G$56,MATCH($B29,$B$57:$B$66,0),0)),IF(SUMIF($B$18:$B28,$B29,$G$18:$G28)&gt;=OFFSET($G$56,MATCH($B29,$B$57:$B$66,0),0),0,IF(F29&lt;=OFFSET($G$56,MATCH($B29,$B$57:$B$66,0),0)-SUMIF($B$18:$B28,$B29,$G$18:$G28),F29,OFFSET($G$56,MATCH($B29,$B$57:$B$66,0),0)-SUMIF($B$18:$B28,$B29,$G$18:$G28))))),0))</f>
        <v/>
      </c>
      <c r="H29" s="91" t="str">
        <f t="shared" si="1"/>
        <v/>
      </c>
      <c r="I29" s="42"/>
      <c r="J29" s="41"/>
      <c r="K29" s="88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</row>
    <row r="30" spans="1:27" ht="20.25" customHeight="1">
      <c r="A30" s="294"/>
      <c r="B30" s="40" t="s">
        <v>98</v>
      </c>
      <c r="C30" s="89"/>
      <c r="D30" s="90" t="str">
        <f ca="1">IF(C30="","",ROUNDDOWN(IF(IFERROR(MATCH($B30,$B$57:$B$66,0),0)=0,C30,IF(COUNTIF($B$18:$B29,$B30)=0,IF(C30&lt;=OFFSET($D$56,MATCH($B30,$B$57:$B$66,0),0),C30,OFFSET($D$56,MATCH($B30,$B$57:$B$66,0),0)),IF(SUMIF($B$18:$B29,$B30,$D$18:$D29)&gt;=OFFSET($D$56,MATCH($B30,$B$57:$B$66,0),0),0,IF(C30&lt;=OFFSET($D$56,MATCH($B30,$B$57:$B$66,0),0)-SUMIF($B$18:$B29,$B30,$D$18:$D29),C30,OFFSET($D$56,MATCH($B30,$B$57:$B$66,0),0)-SUMIF($B$18:$B29,$B30,$D$18:$D29))))),0))</f>
        <v/>
      </c>
      <c r="E30" s="91" t="str">
        <f t="shared" si="0"/>
        <v/>
      </c>
      <c r="F30" s="89"/>
      <c r="G30" s="90" t="str">
        <f ca="1">IF(F30="","",ROUNDDOWN(IF(IFERROR(MATCH($B30,$B$57:$B$66,0),0)=0,F30,IF(COUNTIF($B$18:$B29,$B30)=0,IF(F30&lt;=OFFSET($G$56,MATCH($B30,$B$57:$B$66,0),0),F30,OFFSET($G$56,MATCH($B30,$B$57:$B$66,0),0)),IF(SUMIF($B$18:$B29,$B30,$G$18:$G29)&gt;=OFFSET($G$56,MATCH($B30,$B$57:$B$66,0),0),0,IF(F30&lt;=OFFSET($G$56,MATCH($B30,$B$57:$B$66,0),0)-SUMIF($B$18:$B29,$B30,$G$18:$G29),F30,OFFSET($G$56,MATCH($B30,$B$57:$B$66,0),0)-SUMIF($B$18:$B29,$B30,$G$18:$G29))))),0))</f>
        <v/>
      </c>
      <c r="H30" s="91" t="str">
        <f t="shared" si="1"/>
        <v/>
      </c>
      <c r="I30" s="42"/>
      <c r="J30" s="41"/>
      <c r="K30" s="88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</row>
    <row r="31" spans="1:27" ht="20.25" customHeight="1">
      <c r="A31" s="294"/>
      <c r="B31" s="40" t="s">
        <v>99</v>
      </c>
      <c r="C31" s="89"/>
      <c r="D31" s="90" t="str">
        <f ca="1">IF(C31="","",ROUNDDOWN(IF(IFERROR(MATCH($B31,$B$57:$B$66,0),0)=0,C31,IF(COUNTIF($B$18:$B30,$B31)=0,IF(C31&lt;=OFFSET($D$56,MATCH($B31,$B$57:$B$66,0),0),C31,OFFSET($D$56,MATCH($B31,$B$57:$B$66,0),0)),IF(SUMIF($B$18:$B30,$B31,$D$18:$D30)&gt;=OFFSET($D$56,MATCH($B31,$B$57:$B$66,0),0),0,IF(C31&lt;=OFFSET($D$56,MATCH($B31,$B$57:$B$66,0),0)-SUMIF($B$18:$B30,$B31,$D$18:$D30),C31,OFFSET($D$56,MATCH($B31,$B$57:$B$66,0),0)-SUMIF($B$18:$B30,$B31,$D$18:$D30))))),0))</f>
        <v/>
      </c>
      <c r="E31" s="91" t="str">
        <f t="shared" si="0"/>
        <v/>
      </c>
      <c r="F31" s="89"/>
      <c r="G31" s="90" t="str">
        <f ca="1">IF(F31="","",ROUNDDOWN(IF(IFERROR(MATCH($B31,$B$57:$B$66,0),0)=0,F31,IF(COUNTIF($B$18:$B30,$B31)=0,IF(F31&lt;=OFFSET($G$56,MATCH($B31,$B$57:$B$66,0),0),F31,OFFSET($G$56,MATCH($B31,$B$57:$B$66,0),0)),IF(SUMIF($B$18:$B30,$B31,$G$18:$G30)&gt;=OFFSET($G$56,MATCH($B31,$B$57:$B$66,0),0),0,IF(F31&lt;=OFFSET($G$56,MATCH($B31,$B$57:$B$66,0),0)-SUMIF($B$18:$B30,$B31,$G$18:$G30),F31,OFFSET($G$56,MATCH($B31,$B$57:$B$66,0),0)-SUMIF($B$18:$B30,$B31,$G$18:$G30))))),0))</f>
        <v/>
      </c>
      <c r="H31" s="91" t="str">
        <f t="shared" si="1"/>
        <v/>
      </c>
      <c r="I31" s="44"/>
      <c r="K31" s="88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</row>
    <row r="32" spans="1:27" ht="21" customHeight="1">
      <c r="A32" s="295"/>
      <c r="B32" s="45" t="s">
        <v>100</v>
      </c>
      <c r="C32" s="93">
        <f>SUM(C18:C31)</f>
        <v>0</v>
      </c>
      <c r="D32" s="95">
        <f ca="1">SUM(D18:D31)</f>
        <v>0</v>
      </c>
      <c r="E32" s="94">
        <f>SUM(E18:E31)</f>
        <v>0</v>
      </c>
      <c r="F32" s="93">
        <f>SUM(F18:F31)</f>
        <v>0</v>
      </c>
      <c r="G32" s="95">
        <f t="shared" ref="G32:H32" ca="1" si="2">SUM(G18:G31)</f>
        <v>0</v>
      </c>
      <c r="H32" s="94">
        <f t="shared" si="2"/>
        <v>0</v>
      </c>
      <c r="I32" s="38"/>
      <c r="K32" s="88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</row>
    <row r="33" spans="1:27" ht="9" customHeight="1">
      <c r="A33" s="46"/>
      <c r="B33" s="47"/>
      <c r="C33" s="47"/>
      <c r="D33" s="48"/>
      <c r="E33" s="48"/>
      <c r="F33" s="48"/>
      <c r="G33" s="48"/>
      <c r="H33" s="48"/>
      <c r="I33" s="49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</row>
    <row r="34" spans="1:27" ht="19.5" customHeight="1">
      <c r="A34" s="293" t="s">
        <v>101</v>
      </c>
      <c r="B34" s="296" t="s">
        <v>52</v>
      </c>
      <c r="C34" s="308" t="s">
        <v>146</v>
      </c>
      <c r="D34" s="309"/>
      <c r="E34" s="310"/>
      <c r="F34" s="308" t="s">
        <v>147</v>
      </c>
      <c r="G34" s="309"/>
      <c r="H34" s="310"/>
      <c r="I34" s="303" t="s">
        <v>148</v>
      </c>
      <c r="K34" s="88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</row>
    <row r="35" spans="1:27" ht="25.5" customHeight="1">
      <c r="A35" s="294"/>
      <c r="B35" s="297"/>
      <c r="C35" s="305" t="s">
        <v>120</v>
      </c>
      <c r="D35" s="306"/>
      <c r="E35" s="307"/>
      <c r="F35" s="305" t="s">
        <v>120</v>
      </c>
      <c r="G35" s="306"/>
      <c r="H35" s="307"/>
      <c r="I35" s="304"/>
    </row>
    <row r="36" spans="1:27" ht="18" customHeight="1">
      <c r="A36" s="294"/>
      <c r="B36" s="92"/>
      <c r="C36" s="290"/>
      <c r="D36" s="291"/>
      <c r="E36" s="292"/>
      <c r="F36" s="290"/>
      <c r="G36" s="291"/>
      <c r="H36" s="292"/>
      <c r="I36" s="40"/>
    </row>
    <row r="37" spans="1:27" ht="18" customHeight="1">
      <c r="A37" s="294"/>
      <c r="B37" s="113"/>
      <c r="C37" s="290"/>
      <c r="D37" s="291"/>
      <c r="E37" s="292"/>
      <c r="F37" s="290"/>
      <c r="G37" s="291"/>
      <c r="H37" s="292"/>
      <c r="I37" s="40"/>
    </row>
    <row r="38" spans="1:27" ht="18" customHeight="1">
      <c r="A38" s="294"/>
      <c r="B38" s="40"/>
      <c r="C38" s="290"/>
      <c r="D38" s="291"/>
      <c r="E38" s="292"/>
      <c r="F38" s="290"/>
      <c r="G38" s="291"/>
      <c r="H38" s="292"/>
      <c r="I38" s="40"/>
    </row>
    <row r="39" spans="1:27" ht="18" customHeight="1">
      <c r="A39" s="294"/>
      <c r="B39" s="40"/>
      <c r="C39" s="290"/>
      <c r="D39" s="291"/>
      <c r="E39" s="292"/>
      <c r="F39" s="290"/>
      <c r="G39" s="291"/>
      <c r="H39" s="292"/>
      <c r="I39" s="40"/>
    </row>
    <row r="40" spans="1:27" ht="18" customHeight="1">
      <c r="A40" s="294"/>
      <c r="B40" s="40"/>
      <c r="C40" s="290"/>
      <c r="D40" s="291"/>
      <c r="E40" s="292"/>
      <c r="F40" s="290"/>
      <c r="G40" s="291"/>
      <c r="H40" s="292"/>
      <c r="I40" s="40"/>
    </row>
    <row r="41" spans="1:27" ht="18" customHeight="1">
      <c r="A41" s="294"/>
      <c r="B41" s="40"/>
      <c r="C41" s="290"/>
      <c r="D41" s="291"/>
      <c r="E41" s="292"/>
      <c r="F41" s="290"/>
      <c r="G41" s="291"/>
      <c r="H41" s="292"/>
      <c r="I41" s="40"/>
    </row>
    <row r="42" spans="1:27" ht="21" customHeight="1">
      <c r="A42" s="295"/>
      <c r="B42" s="114" t="s">
        <v>102</v>
      </c>
      <c r="C42" s="298">
        <f>SUM(C36:C41)</f>
        <v>0</v>
      </c>
      <c r="D42" s="299"/>
      <c r="E42" s="300"/>
      <c r="F42" s="298">
        <f>SUM(F36:F41)</f>
        <v>0</v>
      </c>
      <c r="G42" s="299"/>
      <c r="H42" s="300"/>
      <c r="I42" s="108"/>
    </row>
    <row r="43" spans="1:27" ht="21" customHeight="1">
      <c r="A43" s="326" t="s">
        <v>103</v>
      </c>
      <c r="B43" s="326"/>
      <c r="C43" s="50">
        <f>SUM(C32,C42)</f>
        <v>0</v>
      </c>
      <c r="D43" s="116" t="s">
        <v>128</v>
      </c>
      <c r="E43" s="117">
        <f ca="1">SUM(D32,C42,E32)</f>
        <v>0</v>
      </c>
      <c r="F43" s="50">
        <f>SUM(F32,F42)</f>
        <v>0</v>
      </c>
      <c r="G43" s="116" t="s">
        <v>128</v>
      </c>
      <c r="H43" s="117">
        <f ca="1">SUM(G32,F42,H32)</f>
        <v>0</v>
      </c>
      <c r="I43" s="51" t="str">
        <f ca="1">IF(H43=F43,"","支出額が一致していませんので、調整してください。差額"&amp;FIXED(F43-H43,-2)&amp;"円")</f>
        <v/>
      </c>
    </row>
    <row r="44" spans="1:27" ht="8.25" customHeight="1">
      <c r="A44" s="27"/>
      <c r="B44" s="27"/>
      <c r="C44" s="27"/>
      <c r="D44" s="27"/>
      <c r="E44" s="27"/>
      <c r="F44" s="27"/>
      <c r="G44" s="27"/>
      <c r="H44" s="27"/>
      <c r="I44" s="27"/>
    </row>
    <row r="45" spans="1:27" s="56" customFormat="1" ht="12" customHeight="1">
      <c r="A45" s="53"/>
      <c r="B45" s="52" t="s">
        <v>152</v>
      </c>
      <c r="C45" s="52"/>
      <c r="D45" s="54"/>
      <c r="E45" s="53"/>
      <c r="F45" s="53"/>
      <c r="G45" s="302" t="s">
        <v>52</v>
      </c>
      <c r="H45" s="302"/>
      <c r="I45" s="55" t="s">
        <v>129</v>
      </c>
      <c r="K45" s="57"/>
    </row>
    <row r="46" spans="1:27" ht="12" customHeight="1">
      <c r="A46" s="27"/>
      <c r="B46" s="52" t="s">
        <v>153</v>
      </c>
      <c r="C46" s="52"/>
      <c r="D46" s="58"/>
      <c r="E46" s="27"/>
      <c r="F46" s="27"/>
      <c r="G46" s="301" t="s">
        <v>86</v>
      </c>
      <c r="H46" s="301"/>
      <c r="I46" s="59" t="s">
        <v>130</v>
      </c>
      <c r="K46" s="58"/>
    </row>
    <row r="47" spans="1:27" ht="12" customHeight="1">
      <c r="A47" s="27"/>
      <c r="B47" s="52" t="s">
        <v>150</v>
      </c>
      <c r="C47" s="52"/>
      <c r="D47" s="58"/>
      <c r="E47" s="27"/>
      <c r="F47" s="27"/>
      <c r="G47" s="301" t="s">
        <v>87</v>
      </c>
      <c r="H47" s="301"/>
      <c r="I47" s="59" t="s">
        <v>131</v>
      </c>
      <c r="K47" s="58"/>
    </row>
    <row r="48" spans="1:27" ht="12" customHeight="1">
      <c r="A48" s="27"/>
      <c r="B48" s="37" t="s">
        <v>151</v>
      </c>
      <c r="C48" s="37"/>
      <c r="D48" s="36"/>
      <c r="E48" s="27"/>
      <c r="F48" s="27"/>
      <c r="G48" s="301" t="s">
        <v>88</v>
      </c>
      <c r="H48" s="301"/>
      <c r="I48" s="59" t="s">
        <v>132</v>
      </c>
    </row>
    <row r="49" spans="1:14" ht="12" customHeight="1">
      <c r="A49" s="27"/>
      <c r="B49" s="52" t="s">
        <v>149</v>
      </c>
      <c r="C49" s="52"/>
      <c r="D49" s="36"/>
      <c r="E49" s="27"/>
      <c r="F49" s="27"/>
      <c r="G49" s="301" t="s">
        <v>90</v>
      </c>
      <c r="H49" s="301"/>
      <c r="I49" s="59" t="s">
        <v>130</v>
      </c>
    </row>
    <row r="50" spans="1:14" ht="12" customHeight="1">
      <c r="A50" s="27"/>
      <c r="B50" s="27"/>
      <c r="C50" s="27"/>
      <c r="D50" s="36"/>
      <c r="E50" s="27"/>
      <c r="F50" s="27"/>
      <c r="G50" s="301" t="s">
        <v>92</v>
      </c>
      <c r="H50" s="301"/>
      <c r="I50" s="59" t="s">
        <v>133</v>
      </c>
    </row>
    <row r="51" spans="1:14" ht="12" customHeight="1">
      <c r="A51" s="27"/>
      <c r="B51" s="37" t="s">
        <v>149</v>
      </c>
      <c r="C51" s="37"/>
      <c r="D51" s="36"/>
      <c r="E51" s="27"/>
      <c r="F51" s="27"/>
      <c r="G51" s="301" t="s">
        <v>98</v>
      </c>
      <c r="H51" s="301"/>
      <c r="I51" s="59" t="s">
        <v>134</v>
      </c>
    </row>
    <row r="52" spans="1:14" ht="12" customHeight="1">
      <c r="A52" s="37"/>
      <c r="B52" s="37"/>
      <c r="C52" s="37"/>
      <c r="D52" s="36"/>
      <c r="E52" s="36"/>
      <c r="F52" s="36"/>
      <c r="G52" s="36"/>
      <c r="H52" s="36"/>
      <c r="I52" s="36"/>
    </row>
    <row r="53" spans="1:14" ht="12" customHeight="1">
      <c r="A53" s="36"/>
      <c r="B53" s="36"/>
      <c r="C53" s="36"/>
      <c r="D53" s="36"/>
      <c r="E53" s="36"/>
      <c r="F53" s="36"/>
      <c r="G53" s="36"/>
      <c r="H53" s="36"/>
      <c r="I53" s="36"/>
    </row>
    <row r="54" spans="1:14" ht="12" customHeight="1">
      <c r="A54" s="36"/>
      <c r="B54" s="36"/>
      <c r="C54" s="36"/>
      <c r="D54" s="36"/>
      <c r="E54" s="36"/>
      <c r="F54" s="36"/>
      <c r="G54" s="36"/>
      <c r="H54" s="36"/>
      <c r="I54" s="36"/>
    </row>
    <row r="55" spans="1:14" ht="20.100000000000001" hidden="1" customHeight="1" outlineLevel="1" thickBot="1">
      <c r="C55" s="287" t="s">
        <v>146</v>
      </c>
      <c r="D55" s="288"/>
      <c r="E55" s="289"/>
      <c r="F55" s="287" t="s">
        <v>147</v>
      </c>
      <c r="G55" s="288"/>
      <c r="H55" s="289"/>
      <c r="L55" s="60" t="s">
        <v>135</v>
      </c>
      <c r="M55" s="43"/>
      <c r="N55" s="43"/>
    </row>
    <row r="56" spans="1:14" ht="20.100000000000001" hidden="1" customHeight="1" outlineLevel="1">
      <c r="B56" s="61" t="s">
        <v>52</v>
      </c>
      <c r="C56" s="62" t="s">
        <v>136</v>
      </c>
      <c r="D56" s="62" t="s">
        <v>125</v>
      </c>
      <c r="E56" s="63" t="s">
        <v>137</v>
      </c>
      <c r="F56" s="62" t="s">
        <v>136</v>
      </c>
      <c r="G56" s="62" t="s">
        <v>125</v>
      </c>
      <c r="H56" s="63" t="s">
        <v>137</v>
      </c>
      <c r="L56" s="61" t="s">
        <v>52</v>
      </c>
      <c r="M56" s="64" t="s">
        <v>138</v>
      </c>
      <c r="N56" s="65" t="s">
        <v>125</v>
      </c>
    </row>
    <row r="57" spans="1:14" ht="20.100000000000001" hidden="1" customHeight="1" outlineLevel="1">
      <c r="B57" s="66" t="s">
        <v>86</v>
      </c>
      <c r="C57" s="67">
        <f>SUMIF($B$18:$B$31,$B57,$C$18:$C$31)</f>
        <v>0</v>
      </c>
      <c r="D57" s="68">
        <f>IF(AND($C57&lt;=$C$43*$M57,$C57&lt;=$N57),$C57,IF($C$43*$M57&gt;=$N57,$N57,$C$43*$M57))</f>
        <v>0</v>
      </c>
      <c r="E57" s="69">
        <f ca="1">SUMIF($B$18:$B$31,B57,$D$18:$D$31)</f>
        <v>0</v>
      </c>
      <c r="F57" s="67">
        <f>SUMIF($B$18:$B$31,$B57,$F$18:$F$31)</f>
        <v>0</v>
      </c>
      <c r="G57" s="68">
        <f t="shared" ref="G57:G66" si="3">IF(F57="","",IF(AND($F57&lt;=$F$43*$M57,$F57&lt;=$N57),$F57,IF($F$43*$M57&gt;=$N57,$N57,$F$43*$M57)))</f>
        <v>0</v>
      </c>
      <c r="H57" s="69">
        <f t="shared" ref="H57:H66" ca="1" si="4">SUMIF($B$18:$B$31,B57,$G$18:$G$31)</f>
        <v>0</v>
      </c>
      <c r="L57" s="70" t="s">
        <v>86</v>
      </c>
      <c r="M57" s="71">
        <v>0.2</v>
      </c>
      <c r="N57" s="72">
        <v>50000</v>
      </c>
    </row>
    <row r="58" spans="1:14" ht="19.5" hidden="1" customHeight="1" outlineLevel="1">
      <c r="B58" s="66" t="s">
        <v>87</v>
      </c>
      <c r="C58" s="67">
        <f t="shared" ref="C58:C66" si="5">SUMIF($B$18:$B$31,$B58,$C$18:$C$31)</f>
        <v>0</v>
      </c>
      <c r="D58" s="68">
        <f t="shared" ref="D58:D66" si="6">IF(AND($C58&lt;=$C$43*$M58,$C58&lt;=$N58),$C58,IF($C$43*$M58&gt;=$N58,$N58,$C$43*$M58))</f>
        <v>0</v>
      </c>
      <c r="E58" s="69">
        <f t="shared" ref="E58:E66" ca="1" si="7">SUMIF($B$18:$B$31,B58,$D$18:$D$31)</f>
        <v>0</v>
      </c>
      <c r="F58" s="67">
        <f t="shared" ref="F58:F66" si="8">SUMIF($B$18:$B$31,$B58,$F$18:$F$31)</f>
        <v>0</v>
      </c>
      <c r="G58" s="68">
        <f t="shared" si="3"/>
        <v>0</v>
      </c>
      <c r="H58" s="69">
        <f t="shared" ca="1" si="4"/>
        <v>0</v>
      </c>
      <c r="L58" s="73" t="s">
        <v>87</v>
      </c>
      <c r="M58" s="74">
        <v>0.3</v>
      </c>
      <c r="N58" s="75">
        <v>200000</v>
      </c>
    </row>
    <row r="59" spans="1:14" ht="20.100000000000001" hidden="1" customHeight="1" outlineLevel="1">
      <c r="B59" s="66" t="s">
        <v>88</v>
      </c>
      <c r="C59" s="67">
        <f t="shared" si="5"/>
        <v>0</v>
      </c>
      <c r="D59" s="68">
        <f t="shared" si="6"/>
        <v>0</v>
      </c>
      <c r="E59" s="69">
        <f t="shared" ca="1" si="7"/>
        <v>0</v>
      </c>
      <c r="F59" s="67">
        <f t="shared" si="8"/>
        <v>0</v>
      </c>
      <c r="G59" s="68">
        <f t="shared" si="3"/>
        <v>0</v>
      </c>
      <c r="H59" s="69">
        <f t="shared" ca="1" si="4"/>
        <v>0</v>
      </c>
      <c r="L59" s="73" t="s">
        <v>88</v>
      </c>
      <c r="M59" s="74">
        <v>0.3</v>
      </c>
      <c r="N59" s="75">
        <v>100000</v>
      </c>
    </row>
    <row r="60" spans="1:14" ht="20.100000000000001" hidden="1" customHeight="1" outlineLevel="1">
      <c r="B60" s="66" t="s">
        <v>90</v>
      </c>
      <c r="C60" s="67">
        <f t="shared" si="5"/>
        <v>0</v>
      </c>
      <c r="D60" s="68">
        <f t="shared" si="6"/>
        <v>0</v>
      </c>
      <c r="E60" s="69">
        <f t="shared" ca="1" si="7"/>
        <v>0</v>
      </c>
      <c r="F60" s="67">
        <f t="shared" si="8"/>
        <v>0</v>
      </c>
      <c r="G60" s="68">
        <f t="shared" si="3"/>
        <v>0</v>
      </c>
      <c r="H60" s="69">
        <f t="shared" ca="1" si="4"/>
        <v>0</v>
      </c>
      <c r="L60" s="73" t="s">
        <v>90</v>
      </c>
      <c r="M60" s="74">
        <v>0.2</v>
      </c>
      <c r="N60" s="75">
        <v>50000</v>
      </c>
    </row>
    <row r="61" spans="1:14" ht="20.100000000000001" hidden="1" customHeight="1" outlineLevel="1">
      <c r="B61" s="66" t="s">
        <v>92</v>
      </c>
      <c r="C61" s="67">
        <f t="shared" si="5"/>
        <v>0</v>
      </c>
      <c r="D61" s="68">
        <f t="shared" si="6"/>
        <v>0</v>
      </c>
      <c r="E61" s="69">
        <f t="shared" ca="1" si="7"/>
        <v>0</v>
      </c>
      <c r="F61" s="67">
        <f t="shared" si="8"/>
        <v>0</v>
      </c>
      <c r="G61" s="68">
        <f t="shared" si="3"/>
        <v>0</v>
      </c>
      <c r="H61" s="69">
        <f t="shared" ca="1" si="4"/>
        <v>0</v>
      </c>
      <c r="L61" s="73" t="s">
        <v>92</v>
      </c>
      <c r="M61" s="74">
        <v>0.5</v>
      </c>
      <c r="N61" s="75">
        <v>250000</v>
      </c>
    </row>
    <row r="62" spans="1:14" ht="20.100000000000001" hidden="1" customHeight="1" outlineLevel="1">
      <c r="B62" s="66" t="s">
        <v>98</v>
      </c>
      <c r="C62" s="67">
        <f t="shared" si="5"/>
        <v>0</v>
      </c>
      <c r="D62" s="68">
        <f t="shared" si="6"/>
        <v>0</v>
      </c>
      <c r="E62" s="69">
        <f t="shared" ca="1" si="7"/>
        <v>0</v>
      </c>
      <c r="F62" s="67">
        <f t="shared" si="8"/>
        <v>0</v>
      </c>
      <c r="G62" s="68">
        <f t="shared" si="3"/>
        <v>0</v>
      </c>
      <c r="H62" s="69">
        <f t="shared" ca="1" si="4"/>
        <v>0</v>
      </c>
      <c r="L62" s="76" t="s">
        <v>98</v>
      </c>
      <c r="M62" s="77">
        <v>0.2</v>
      </c>
      <c r="N62" s="78">
        <v>100000</v>
      </c>
    </row>
    <row r="63" spans="1:14" ht="19.5" hidden="1" customHeight="1" outlineLevel="1">
      <c r="B63" s="79" t="s">
        <v>139</v>
      </c>
      <c r="C63" s="67">
        <f t="shared" si="5"/>
        <v>0</v>
      </c>
      <c r="D63" s="68">
        <f t="shared" si="6"/>
        <v>0</v>
      </c>
      <c r="E63" s="69">
        <f t="shared" si="7"/>
        <v>0</v>
      </c>
      <c r="F63" s="67">
        <f t="shared" si="8"/>
        <v>0</v>
      </c>
      <c r="G63" s="68">
        <f t="shared" si="3"/>
        <v>0</v>
      </c>
      <c r="H63" s="69">
        <f t="shared" si="4"/>
        <v>0</v>
      </c>
      <c r="L63" s="73" t="s">
        <v>139</v>
      </c>
      <c r="M63" s="74"/>
      <c r="N63" s="75"/>
    </row>
    <row r="64" spans="1:14" ht="19.5" hidden="1" customHeight="1" outlineLevel="1">
      <c r="B64" s="79" t="s">
        <v>140</v>
      </c>
      <c r="C64" s="67">
        <f t="shared" si="5"/>
        <v>0</v>
      </c>
      <c r="D64" s="68">
        <f t="shared" si="6"/>
        <v>0</v>
      </c>
      <c r="E64" s="69">
        <f t="shared" si="7"/>
        <v>0</v>
      </c>
      <c r="F64" s="67">
        <f t="shared" si="8"/>
        <v>0</v>
      </c>
      <c r="G64" s="68">
        <f t="shared" si="3"/>
        <v>0</v>
      </c>
      <c r="H64" s="69">
        <f t="shared" si="4"/>
        <v>0</v>
      </c>
      <c r="L64" s="73" t="s">
        <v>141</v>
      </c>
      <c r="M64" s="74"/>
      <c r="N64" s="75"/>
    </row>
    <row r="65" spans="2:14" ht="19.5" hidden="1" customHeight="1" outlineLevel="1">
      <c r="B65" s="79" t="s">
        <v>142</v>
      </c>
      <c r="C65" s="67">
        <f t="shared" si="5"/>
        <v>0</v>
      </c>
      <c r="D65" s="68">
        <f t="shared" si="6"/>
        <v>0</v>
      </c>
      <c r="E65" s="69">
        <f t="shared" si="7"/>
        <v>0</v>
      </c>
      <c r="F65" s="67">
        <f t="shared" si="8"/>
        <v>0</v>
      </c>
      <c r="G65" s="68">
        <f t="shared" si="3"/>
        <v>0</v>
      </c>
      <c r="H65" s="69">
        <f t="shared" si="4"/>
        <v>0</v>
      </c>
      <c r="L65" s="73" t="s">
        <v>143</v>
      </c>
      <c r="M65" s="74"/>
      <c r="N65" s="75"/>
    </row>
    <row r="66" spans="2:14" ht="19.5" hidden="1" customHeight="1" outlineLevel="1" thickBot="1">
      <c r="B66" s="80" t="s">
        <v>144</v>
      </c>
      <c r="C66" s="81">
        <f t="shared" si="5"/>
        <v>0</v>
      </c>
      <c r="D66" s="82">
        <f t="shared" si="6"/>
        <v>0</v>
      </c>
      <c r="E66" s="83">
        <f t="shared" si="7"/>
        <v>0</v>
      </c>
      <c r="F66" s="81">
        <f t="shared" si="8"/>
        <v>0</v>
      </c>
      <c r="G66" s="82">
        <f t="shared" si="3"/>
        <v>0</v>
      </c>
      <c r="H66" s="83">
        <f t="shared" si="4"/>
        <v>0</v>
      </c>
      <c r="L66" s="84" t="s">
        <v>145</v>
      </c>
      <c r="M66" s="85"/>
      <c r="N66" s="86"/>
    </row>
    <row r="67" spans="2:14" hidden="1" outlineLevel="1"/>
    <row r="68" spans="2:14" hidden="1" outlineLevel="1"/>
    <row r="69" spans="2:14" hidden="1" outlineLevel="1"/>
    <row r="70" spans="2:14" hidden="1" outlineLevel="1">
      <c r="L70" s="20" t="s">
        <v>86</v>
      </c>
    </row>
    <row r="71" spans="2:14" hidden="1" outlineLevel="1">
      <c r="L71" s="20" t="s">
        <v>87</v>
      </c>
    </row>
    <row r="72" spans="2:14" hidden="1" outlineLevel="1">
      <c r="L72" s="20" t="s">
        <v>88</v>
      </c>
    </row>
    <row r="73" spans="2:14" hidden="1" outlineLevel="1">
      <c r="L73" s="20" t="s">
        <v>89</v>
      </c>
    </row>
    <row r="74" spans="2:14" hidden="1" outlineLevel="1">
      <c r="L74" s="20" t="s">
        <v>90</v>
      </c>
    </row>
    <row r="75" spans="2:14" hidden="1" outlineLevel="1">
      <c r="L75" s="20" t="s">
        <v>91</v>
      </c>
    </row>
    <row r="76" spans="2:14" hidden="1" outlineLevel="1">
      <c r="L76" s="20" t="s">
        <v>92</v>
      </c>
    </row>
    <row r="77" spans="2:14" hidden="1" outlineLevel="1">
      <c r="L77" s="20" t="s">
        <v>93</v>
      </c>
    </row>
    <row r="78" spans="2:14" hidden="1" outlineLevel="1">
      <c r="L78" s="20" t="s">
        <v>94</v>
      </c>
    </row>
    <row r="79" spans="2:14" hidden="1" outlineLevel="1">
      <c r="L79" s="20" t="s">
        <v>95</v>
      </c>
    </row>
    <row r="80" spans="2:14" hidden="1" outlineLevel="1">
      <c r="L80" s="20" t="s">
        <v>96</v>
      </c>
    </row>
    <row r="81" spans="12:12" hidden="1" outlineLevel="1">
      <c r="L81" s="20" t="s">
        <v>97</v>
      </c>
    </row>
    <row r="82" spans="12:12" hidden="1" outlineLevel="1">
      <c r="L82" s="20" t="s">
        <v>98</v>
      </c>
    </row>
    <row r="83" spans="12:12" hidden="1" outlineLevel="1">
      <c r="L83" s="20" t="s">
        <v>99</v>
      </c>
    </row>
    <row r="84" spans="12:12" hidden="1" outlineLevel="1"/>
    <row r="85" spans="12:12" hidden="1" outlineLevel="1"/>
    <row r="86" spans="12:12" collapsed="1"/>
  </sheetData>
  <sheetProtection algorithmName="SHA-512" hashValue="UYxaIOjVrmrKzDjOLtneeRtAH85geqKRHbzetBk9PNi/LTmAHpX8ZO54KISK+1ZxFEKAU/lq9lE1/rSpU6oc7A==" saltValue="JNo0tLZpsnbWyYgOv7f6Yw==" spinCount="100000" sheet="1" formatCells="0" formatRows="0" selectLockedCells="1"/>
  <mergeCells count="68">
    <mergeCell ref="A12:B12"/>
    <mergeCell ref="A9:B9"/>
    <mergeCell ref="A10:B10"/>
    <mergeCell ref="B2:D2"/>
    <mergeCell ref="A3:B3"/>
    <mergeCell ref="A4:B4"/>
    <mergeCell ref="A5:B6"/>
    <mergeCell ref="C5:E5"/>
    <mergeCell ref="A7:B7"/>
    <mergeCell ref="A8:B8"/>
    <mergeCell ref="A11:B11"/>
    <mergeCell ref="C11:E11"/>
    <mergeCell ref="C10:E10"/>
    <mergeCell ref="C9:E9"/>
    <mergeCell ref="C8:E8"/>
    <mergeCell ref="A13:B13"/>
    <mergeCell ref="A15:B15"/>
    <mergeCell ref="C13:E13"/>
    <mergeCell ref="F13:H13"/>
    <mergeCell ref="A43:B43"/>
    <mergeCell ref="C35:E35"/>
    <mergeCell ref="C34:E34"/>
    <mergeCell ref="B16:B17"/>
    <mergeCell ref="K2:P2"/>
    <mergeCell ref="C16:E16"/>
    <mergeCell ref="C6:E6"/>
    <mergeCell ref="C41:E41"/>
    <mergeCell ref="C40:E40"/>
    <mergeCell ref="C39:E39"/>
    <mergeCell ref="C38:E38"/>
    <mergeCell ref="C37:E37"/>
    <mergeCell ref="I16:I17"/>
    <mergeCell ref="C7:E7"/>
    <mergeCell ref="F12:H12"/>
    <mergeCell ref="F11:H11"/>
    <mergeCell ref="F10:H10"/>
    <mergeCell ref="F9:H9"/>
    <mergeCell ref="F8:H8"/>
    <mergeCell ref="C12:E12"/>
    <mergeCell ref="I5:I6"/>
    <mergeCell ref="I34:I35"/>
    <mergeCell ref="F41:H41"/>
    <mergeCell ref="F40:H40"/>
    <mergeCell ref="F39:H39"/>
    <mergeCell ref="F38:H38"/>
    <mergeCell ref="F37:H37"/>
    <mergeCell ref="F36:H36"/>
    <mergeCell ref="F35:H35"/>
    <mergeCell ref="F34:H34"/>
    <mergeCell ref="F7:H7"/>
    <mergeCell ref="F6:H6"/>
    <mergeCell ref="F5:H5"/>
    <mergeCell ref="F16:H16"/>
    <mergeCell ref="F55:H55"/>
    <mergeCell ref="C55:E55"/>
    <mergeCell ref="C36:E36"/>
    <mergeCell ref="A16:A32"/>
    <mergeCell ref="B34:B35"/>
    <mergeCell ref="A34:A42"/>
    <mergeCell ref="F42:H42"/>
    <mergeCell ref="C42:E42"/>
    <mergeCell ref="G50:H50"/>
    <mergeCell ref="G51:H51"/>
    <mergeCell ref="G49:H49"/>
    <mergeCell ref="G45:H45"/>
    <mergeCell ref="G46:H46"/>
    <mergeCell ref="G47:H47"/>
    <mergeCell ref="G48:H48"/>
  </mergeCells>
  <phoneticPr fontId="1"/>
  <conditionalFormatting sqref="B2:D2">
    <cfRule type="cellIs" dxfId="17" priority="12" operator="equal">
      <formula>"エラーがあります"</formula>
    </cfRule>
  </conditionalFormatting>
  <conditionalFormatting sqref="I18:I31 I36:I41 C7:C12 F8:F12 B36:C41">
    <cfRule type="expression" dxfId="16" priority="11">
      <formula>B7=""</formula>
    </cfRule>
  </conditionalFormatting>
  <conditionalFormatting sqref="B18:B31">
    <cfRule type="expression" dxfId="15" priority="7">
      <formula>AND(B18="",D18&gt;0)</formula>
    </cfRule>
  </conditionalFormatting>
  <conditionalFormatting sqref="F18:F31">
    <cfRule type="expression" dxfId="14" priority="6">
      <formula>F18=""</formula>
    </cfRule>
  </conditionalFormatting>
  <conditionalFormatting sqref="F36:F37 F39:F41">
    <cfRule type="expression" dxfId="13" priority="5">
      <formula>F36=""</formula>
    </cfRule>
  </conditionalFormatting>
  <conditionalFormatting sqref="F38">
    <cfRule type="expression" dxfId="12" priority="4">
      <formula>F38=""</formula>
    </cfRule>
  </conditionalFormatting>
  <conditionalFormatting sqref="C18:C31">
    <cfRule type="expression" dxfId="11" priority="3">
      <formula>C18=""</formula>
    </cfRule>
  </conditionalFormatting>
  <conditionalFormatting sqref="I8:I12">
    <cfRule type="expression" dxfId="10" priority="2">
      <formula>I8=""</formula>
    </cfRule>
  </conditionalFormatting>
  <conditionalFormatting sqref="F14">
    <cfRule type="expression" dxfId="9" priority="1">
      <formula>$F$14&lt;&gt;""</formula>
    </cfRule>
  </conditionalFormatting>
  <dataValidations count="3">
    <dataValidation type="list" allowBlank="1" showInputMessage="1" sqref="B36:B41" xr:uid="{EAF9317C-ECFB-4FF7-8E26-B720B5AF216C}">
      <formula1>$L$70:$L$83</formula1>
    </dataValidation>
    <dataValidation type="list" errorStyle="warning" allowBlank="1" showInputMessage="1" showErrorMessage="1" error="リストから項目を選択してください。_x000a_※リスト以外のものを入力すると計算に影響が出ます。" promptTitle="注意！" prompt="項目が空欄の状態で金額を入力しないでください。" sqref="B18:B31" xr:uid="{E635E40A-3CB6-41BC-B5CD-494CBAAD2CCD}">
      <formula1>$L$70:$L$83</formula1>
    </dataValidation>
    <dataValidation allowBlank="1" showInputMessage="1" sqref="C36:E41" xr:uid="{E4D934A3-E13F-4FCD-A95E-14AA768573E2}"/>
  </dataValidations>
  <pageMargins left="0.47244094488188981" right="0.51181102362204722" top="0.74803149606299213" bottom="0.74803149606299213" header="0.31496062992125984" footer="0.31496062992125984"/>
  <pageSetup paperSize="9" scale="81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8D173-C37F-4082-8353-963AF213401C}">
  <dimension ref="A1:P55"/>
  <sheetViews>
    <sheetView view="pageBreakPreview" zoomScaleNormal="100" zoomScaleSheetLayoutView="100" workbookViewId="0">
      <selection activeCell="F6" sqref="F6"/>
    </sheetView>
  </sheetViews>
  <sheetFormatPr defaultColWidth="8.75" defaultRowHeight="14.25" outlineLevelCol="1"/>
  <cols>
    <col min="1" max="1" width="12.125" style="33" customWidth="1"/>
    <col min="2" max="7" width="8.75" style="33"/>
    <col min="8" max="9" width="8.75" style="33" customWidth="1"/>
    <col min="10" max="10" width="5.25" style="33" customWidth="1"/>
    <col min="11" max="11" width="3.5" style="33" customWidth="1"/>
    <col min="12" max="12" width="5.25" style="33" customWidth="1"/>
    <col min="13" max="13" width="22.125" style="33" hidden="1" customWidth="1" outlineLevel="1"/>
    <col min="14" max="14" width="14.25" style="33" hidden="1" customWidth="1" outlineLevel="1"/>
    <col min="15" max="15" width="15.75" style="33" hidden="1" customWidth="1" outlineLevel="1"/>
    <col min="16" max="16" width="8.125" style="33" customWidth="1" collapsed="1"/>
    <col min="17" max="16384" width="8.75" style="33"/>
  </cols>
  <sheetData>
    <row r="1" spans="1:15" ht="23.45" customHeight="1" thickBot="1">
      <c r="A1" s="31" t="s">
        <v>114</v>
      </c>
      <c r="B1" s="336" t="s">
        <v>86</v>
      </c>
      <c r="C1" s="337"/>
      <c r="D1" s="338"/>
      <c r="E1" s="32"/>
      <c r="F1" s="32"/>
      <c r="I1" s="31" t="s">
        <v>115</v>
      </c>
      <c r="J1" s="34"/>
      <c r="K1" s="31" t="s">
        <v>116</v>
      </c>
      <c r="L1" s="34"/>
    </row>
    <row r="2" spans="1:15" ht="8.4499999999999993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5">
      <c r="A3" s="341" t="s">
        <v>117</v>
      </c>
      <c r="B3" s="342"/>
      <c r="C3" s="339">
        <f ca="1">IF(VLOOKUP($B$1,$M$4:$O$17,2,FALSE)="","",VLOOKUP($B$1,$M$4:$O$17,2,FALSE))</f>
        <v>0</v>
      </c>
      <c r="D3" s="340"/>
      <c r="E3" s="33" t="s">
        <v>33</v>
      </c>
      <c r="F3" s="35"/>
      <c r="G3" s="35"/>
      <c r="H3" s="35"/>
      <c r="I3" s="35"/>
      <c r="J3" s="35"/>
      <c r="K3" s="35"/>
      <c r="N3" s="33" t="s">
        <v>112</v>
      </c>
      <c r="O3" s="33" t="s">
        <v>113</v>
      </c>
    </row>
    <row r="4" spans="1:15">
      <c r="A4" s="341" t="s">
        <v>118</v>
      </c>
      <c r="B4" s="342"/>
      <c r="C4" s="339">
        <f>VLOOKUP($B$1,$M$4:$O$17,3,FALSE)</f>
        <v>0</v>
      </c>
      <c r="D4" s="340"/>
      <c r="E4" s="33" t="s">
        <v>33</v>
      </c>
      <c r="F4" s="35"/>
      <c r="G4" s="35"/>
      <c r="H4" s="35"/>
      <c r="I4" s="35"/>
      <c r="J4" s="35"/>
      <c r="K4" s="35"/>
      <c r="M4" s="33" t="s">
        <v>86</v>
      </c>
      <c r="N4" s="33">
        <f ca="1">SUMIF('13_収支決算書 '!$B$18:$B$31,$M4,'13_収支決算書 '!$G$18:$G$31)</f>
        <v>0</v>
      </c>
      <c r="O4" s="33">
        <f>SUMIF('13_収支決算書 '!$B$18:$B$31,$M4,'13_収支決算書 '!$H$18:$H$31)</f>
        <v>0</v>
      </c>
    </row>
    <row r="5" spans="1:1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M5" s="33" t="s">
        <v>87</v>
      </c>
      <c r="N5" s="33">
        <f ca="1">SUMIF('13_収支決算書 '!$B$18:$B$31,$M5,'13_収支決算書 '!$G$18:$G$31)</f>
        <v>0</v>
      </c>
      <c r="O5" s="33">
        <f>SUMIF('13_収支決算書 '!$B$18:$B$31,$M5,'13_収支決算書 '!$H$18:$H$31)</f>
        <v>0</v>
      </c>
    </row>
    <row r="6" spans="1:1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M6" s="33" t="s">
        <v>88</v>
      </c>
      <c r="N6" s="33">
        <f ca="1">SUMIF('13_収支決算書 '!$B$18:$B$31,$M6,'13_収支決算書 '!$G$18:$G$31)</f>
        <v>0</v>
      </c>
      <c r="O6" s="33">
        <f>SUMIF('13_収支決算書 '!$B$18:$B$31,$M6,'13_収支決算書 '!$H$18:$H$31)</f>
        <v>0</v>
      </c>
    </row>
    <row r="7" spans="1:1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M7" s="33" t="s">
        <v>89</v>
      </c>
      <c r="N7" s="33">
        <f ca="1">SUMIF('13_収支決算書 '!$B$18:$B$31,$M7,'13_収支決算書 '!$G$18:$G$31)</f>
        <v>0</v>
      </c>
      <c r="O7" s="33">
        <f>SUMIF('13_収支決算書 '!$B$18:$B$31,$M7,'13_収支決算書 '!$H$18:$H$31)</f>
        <v>0</v>
      </c>
    </row>
    <row r="8" spans="1:1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M8" s="33" t="s">
        <v>90</v>
      </c>
      <c r="N8" s="33">
        <f ca="1">SUMIF('13_収支決算書 '!$B$18:$B$31,$M8,'13_収支決算書 '!$G$18:$G$31)</f>
        <v>0</v>
      </c>
      <c r="O8" s="33">
        <f>SUMIF('13_収支決算書 '!$B$18:$B$31,$M8,'13_収支決算書 '!$H$18:$H$31)</f>
        <v>0</v>
      </c>
    </row>
    <row r="9" spans="1:1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M9" s="33" t="s">
        <v>91</v>
      </c>
      <c r="N9" s="33">
        <f ca="1">SUMIF('13_収支決算書 '!$B$18:$B$31,$M9,'13_収支決算書 '!$G$18:$G$31)</f>
        <v>0</v>
      </c>
      <c r="O9" s="33">
        <f>SUMIF('13_収支決算書 '!$B$18:$B$31,$M9,'13_収支決算書 '!$H$18:$H$31)</f>
        <v>0</v>
      </c>
    </row>
    <row r="10" spans="1:1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M10" s="33" t="s">
        <v>92</v>
      </c>
      <c r="N10" s="33">
        <f ca="1">SUMIF('13_収支決算書 '!$B$18:$B$31,$M10,'13_収支決算書 '!$G$18:$G$31)</f>
        <v>0</v>
      </c>
      <c r="O10" s="33">
        <f>SUMIF('13_収支決算書 '!$B$18:$B$31,$M10,'13_収支決算書 '!$H$18:$H$31)</f>
        <v>0</v>
      </c>
    </row>
    <row r="11" spans="1:1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M11" s="33" t="s">
        <v>93</v>
      </c>
      <c r="N11" s="33">
        <f ca="1">SUMIF('13_収支決算書 '!$B$18:$B$31,$M11,'13_収支決算書 '!$G$18:$G$31)</f>
        <v>0</v>
      </c>
      <c r="O11" s="33">
        <f>SUMIF('13_収支決算書 '!$B$18:$B$31,$M11,'13_収支決算書 '!$H$18:$H$31)</f>
        <v>0</v>
      </c>
    </row>
    <row r="12" spans="1:1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M12" s="33" t="s">
        <v>94</v>
      </c>
      <c r="N12" s="33">
        <f ca="1">SUMIF('13_収支決算書 '!$B$18:$B$31,$M12,'13_収支決算書 '!$G$18:$G$31)</f>
        <v>0</v>
      </c>
      <c r="O12" s="33">
        <f>SUMIF('13_収支決算書 '!$B$18:$B$31,$M12,'13_収支決算書 '!$H$18:$H$31)</f>
        <v>0</v>
      </c>
    </row>
    <row r="13" spans="1:1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M13" s="33" t="s">
        <v>95</v>
      </c>
      <c r="N13" s="33">
        <f ca="1">SUMIF('13_収支決算書 '!$B$18:$B$31,$M13,'13_収支決算書 '!$G$18:$G$31)</f>
        <v>0</v>
      </c>
      <c r="O13" s="33">
        <f>SUMIF('13_収支決算書 '!$B$18:$B$31,$M13,'13_収支決算書 '!$H$18:$H$31)</f>
        <v>0</v>
      </c>
    </row>
    <row r="14" spans="1:1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M14" s="33" t="s">
        <v>96</v>
      </c>
      <c r="N14" s="33">
        <f ca="1">SUMIF('13_収支決算書 '!$B$18:$B$31,$M14,'13_収支決算書 '!$G$18:$G$31)</f>
        <v>0</v>
      </c>
      <c r="O14" s="33">
        <f>SUMIF('13_収支決算書 '!$B$18:$B$31,$M14,'13_収支決算書 '!$H$18:$H$31)</f>
        <v>0</v>
      </c>
    </row>
    <row r="15" spans="1:1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M15" s="33" t="s">
        <v>97</v>
      </c>
      <c r="N15" s="33">
        <f ca="1">SUMIF('13_収支決算書 '!$B$18:$B$31,$M15,'13_収支決算書 '!$G$18:$G$31)</f>
        <v>0</v>
      </c>
      <c r="O15" s="33">
        <f>SUMIF('13_収支決算書 '!$B$18:$B$31,$M15,'13_収支決算書 '!$H$18:$H$31)</f>
        <v>0</v>
      </c>
    </row>
    <row r="16" spans="1:1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M16" s="33" t="s">
        <v>98</v>
      </c>
      <c r="N16" s="33">
        <f ca="1">SUMIF('13_収支決算書 '!$B$18:$B$31,$M16,'13_収支決算書 '!$G$18:$G$31)</f>
        <v>0</v>
      </c>
      <c r="O16" s="33">
        <f>SUMIF('13_収支決算書 '!$B$18:$B$31,$M16,'13_収支決算書 '!$H$18:$H$31)</f>
        <v>0</v>
      </c>
    </row>
    <row r="17" spans="1:1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M17" s="33" t="s">
        <v>99</v>
      </c>
      <c r="N17" s="33">
        <f ca="1">SUMIF('13_収支決算書 '!$B$18:$B$31,$M17,'13_収支決算書 '!$G$18:$G$31)</f>
        <v>0</v>
      </c>
      <c r="O17" s="33">
        <f>SUMIF('13_収支決算書 '!$B$18:$B$31,$M17,'13_収支決算書 '!$H$18:$H$31)</f>
        <v>0</v>
      </c>
    </row>
    <row r="18" spans="1:1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2" spans="1:1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</row>
    <row r="36" spans="1:1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</row>
    <row r="40" spans="1:1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</row>
    <row r="42" spans="1:11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</row>
    <row r="43" spans="1:1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spans="1:1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1:1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1:1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1:1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1:1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1:1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1:1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1:1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1:1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</row>
  </sheetData>
  <sheetProtection algorithmName="SHA-512" hashValue="kATmn6sasvOz6eGaVjin8CDmODaQD8cf8itN56zWPRPy3A9CvtXGYWCm241L7miLv6BX/ZTrzhzocMlzTp/Qfg==" saltValue="Ur32+O81EHcNxeaV2XA9SQ==" spinCount="100000" sheet="1" selectLockedCells="1"/>
  <mergeCells count="5">
    <mergeCell ref="B1:D1"/>
    <mergeCell ref="C3:D3"/>
    <mergeCell ref="C4:D4"/>
    <mergeCell ref="A3:B3"/>
    <mergeCell ref="A4:B4"/>
  </mergeCells>
  <phoneticPr fontId="1"/>
  <conditionalFormatting sqref="J1 L1">
    <cfRule type="expression" dxfId="8" priority="1">
      <formula>J1=""</formula>
    </cfRule>
  </conditionalFormatting>
  <dataValidations count="1">
    <dataValidation type="list" allowBlank="1" showInputMessage="1" showErrorMessage="1" sqref="B1:D1" xr:uid="{94938E32-6502-425E-8172-4425DCAB7ED6}">
      <formula1>$M$4:$M$17</formula1>
    </dataValidation>
  </dataValidations>
  <pageMargins left="0.43055555555555558" right="0.375" top="0.3125" bottom="0.2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CA55A-3111-43E7-9F87-9A35308D4EF6}">
  <dimension ref="A1:W63"/>
  <sheetViews>
    <sheetView showGridLines="0" showZeros="0" view="pageBreakPreview" topLeftCell="A13" zoomScaleNormal="100" zoomScaleSheetLayoutView="100" workbookViewId="0">
      <selection activeCell="H27" sqref="H27:U27"/>
    </sheetView>
  </sheetViews>
  <sheetFormatPr defaultColWidth="9" defaultRowHeight="13.5"/>
  <cols>
    <col min="1" max="1" width="8.625" style="134" customWidth="1"/>
    <col min="2" max="2" width="16.875" style="134" customWidth="1"/>
    <col min="3" max="3" width="5.875" style="134" customWidth="1"/>
    <col min="4" max="4" width="5.625" style="134" customWidth="1"/>
    <col min="5" max="5" width="6.25" style="134" customWidth="1"/>
    <col min="6" max="6" width="2.875" style="134" customWidth="1"/>
    <col min="7" max="7" width="7.875" style="134" customWidth="1"/>
    <col min="8" max="8" width="2.875" style="134" customWidth="1"/>
    <col min="9" max="9" width="4.375" style="134" customWidth="1"/>
    <col min="10" max="11" width="2.875" style="134" customWidth="1"/>
    <col min="12" max="12" width="7.625" style="134" customWidth="1"/>
    <col min="13" max="21" width="2.625" style="134" customWidth="1"/>
    <col min="22" max="22" width="8.875" customWidth="1"/>
    <col min="23" max="23" width="6.5" hidden="1" customWidth="1"/>
  </cols>
  <sheetData>
    <row r="1" spans="1:21" ht="3" customHeight="1"/>
    <row r="2" spans="1:21" ht="18.75">
      <c r="A2" s="429" t="s">
        <v>188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</row>
    <row r="3" spans="1:21" ht="6.7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N3" s="430"/>
      <c r="O3" s="430"/>
      <c r="P3" s="430"/>
      <c r="Q3" s="430"/>
      <c r="R3" s="430"/>
      <c r="S3" s="430"/>
      <c r="T3" s="430"/>
      <c r="U3" s="430"/>
    </row>
    <row r="4" spans="1:21" ht="24.75" customHeight="1">
      <c r="A4" s="136" t="s">
        <v>189</v>
      </c>
      <c r="N4" s="430"/>
      <c r="O4" s="430"/>
      <c r="P4" s="430"/>
      <c r="Q4" s="430"/>
      <c r="R4" s="430"/>
      <c r="S4" s="430"/>
      <c r="T4" s="430"/>
      <c r="U4" s="430"/>
    </row>
    <row r="5" spans="1:21" ht="8.25" customHeight="1">
      <c r="A5" s="136"/>
      <c r="B5" s="137"/>
      <c r="C5" s="137"/>
      <c r="D5" s="137"/>
      <c r="E5" s="138"/>
      <c r="N5" s="430"/>
      <c r="O5" s="430"/>
      <c r="P5" s="430"/>
      <c r="Q5" s="430"/>
      <c r="R5" s="430"/>
      <c r="S5" s="430"/>
      <c r="T5" s="430"/>
      <c r="U5" s="430"/>
    </row>
    <row r="6" spans="1:21" ht="14.25" customHeight="1">
      <c r="A6" s="431" t="s">
        <v>190</v>
      </c>
      <c r="B6" s="431"/>
      <c r="C6" s="137"/>
      <c r="E6" s="136" t="s">
        <v>191</v>
      </c>
      <c r="N6" s="430"/>
      <c r="O6" s="430"/>
      <c r="P6" s="430"/>
      <c r="Q6" s="430"/>
      <c r="R6" s="430"/>
      <c r="S6" s="430"/>
      <c r="T6" s="430"/>
      <c r="U6" s="430"/>
    </row>
    <row r="7" spans="1:21" ht="4.5" customHeight="1"/>
    <row r="8" spans="1:21" ht="22.5" customHeight="1">
      <c r="A8" s="389" t="s">
        <v>192</v>
      </c>
      <c r="B8" s="392"/>
      <c r="C8" s="393"/>
      <c r="D8" s="393"/>
      <c r="E8" s="393"/>
      <c r="F8" s="393"/>
      <c r="G8" s="393"/>
      <c r="H8" s="393"/>
      <c r="I8" s="394"/>
      <c r="J8" s="395" t="s">
        <v>193</v>
      </c>
      <c r="K8" s="396"/>
      <c r="L8" s="397"/>
      <c r="M8" s="398"/>
      <c r="N8" s="399"/>
      <c r="O8" s="399"/>
      <c r="P8" s="399"/>
      <c r="Q8" s="399"/>
      <c r="R8" s="399"/>
      <c r="S8" s="399"/>
      <c r="T8" s="399"/>
      <c r="U8" s="400"/>
    </row>
    <row r="9" spans="1:21" ht="22.5" customHeight="1">
      <c r="A9" s="390"/>
      <c r="B9" s="401"/>
      <c r="C9" s="402"/>
      <c r="D9" s="402"/>
      <c r="E9" s="402"/>
      <c r="F9" s="402"/>
      <c r="G9" s="402"/>
      <c r="H9" s="402"/>
      <c r="I9" s="403"/>
      <c r="J9" s="404"/>
      <c r="K9" s="405"/>
      <c r="L9" s="405"/>
      <c r="M9" s="405"/>
      <c r="N9" s="405"/>
      <c r="O9" s="405"/>
      <c r="P9" s="405"/>
      <c r="Q9" s="405"/>
      <c r="R9" s="405"/>
      <c r="S9" s="405"/>
      <c r="T9" s="405"/>
      <c r="U9" s="406"/>
    </row>
    <row r="10" spans="1:21" ht="22.5" customHeight="1">
      <c r="A10" s="390"/>
      <c r="B10" s="401"/>
      <c r="C10" s="402"/>
      <c r="D10" s="402"/>
      <c r="E10" s="402"/>
      <c r="F10" s="402"/>
      <c r="G10" s="402"/>
      <c r="H10" s="402"/>
      <c r="I10" s="403"/>
      <c r="J10" s="407"/>
      <c r="K10" s="408"/>
      <c r="L10" s="408"/>
      <c r="M10" s="408"/>
      <c r="N10" s="408"/>
      <c r="O10" s="408"/>
      <c r="P10" s="408"/>
      <c r="Q10" s="408"/>
      <c r="R10" s="408"/>
      <c r="S10" s="408"/>
      <c r="T10" s="408"/>
      <c r="U10" s="409"/>
    </row>
    <row r="11" spans="1:21" ht="22.5" customHeight="1">
      <c r="A11" s="390"/>
      <c r="B11" s="139" t="s">
        <v>194</v>
      </c>
      <c r="C11" s="410"/>
      <c r="D11" s="410"/>
      <c r="E11" s="410"/>
      <c r="F11" s="410"/>
      <c r="G11" s="410"/>
      <c r="H11" s="410"/>
      <c r="I11" s="411"/>
      <c r="J11" s="412" t="s">
        <v>195</v>
      </c>
      <c r="K11" s="413"/>
      <c r="L11" s="414"/>
      <c r="M11" s="418">
        <f>SUM(M14:U21)</f>
        <v>0</v>
      </c>
      <c r="N11" s="419"/>
      <c r="O11" s="419"/>
      <c r="P11" s="419"/>
      <c r="Q11" s="419"/>
      <c r="R11" s="419"/>
      <c r="S11" s="419"/>
      <c r="T11" s="419"/>
      <c r="U11" s="420"/>
    </row>
    <row r="12" spans="1:21" ht="22.5" customHeight="1">
      <c r="A12" s="391"/>
      <c r="B12" s="140" t="s">
        <v>196</v>
      </c>
      <c r="C12" s="424"/>
      <c r="D12" s="424"/>
      <c r="E12" s="424"/>
      <c r="F12" s="424"/>
      <c r="G12" s="424"/>
      <c r="H12" s="424"/>
      <c r="I12" s="425"/>
      <c r="J12" s="415"/>
      <c r="K12" s="416"/>
      <c r="L12" s="417"/>
      <c r="M12" s="421"/>
      <c r="N12" s="422"/>
      <c r="O12" s="422"/>
      <c r="P12" s="422"/>
      <c r="Q12" s="422"/>
      <c r="R12" s="422"/>
      <c r="S12" s="422"/>
      <c r="T12" s="422"/>
      <c r="U12" s="423"/>
    </row>
    <row r="13" spans="1:21" ht="23.25" customHeight="1">
      <c r="A13" s="141" t="s">
        <v>197</v>
      </c>
      <c r="B13" s="426" t="s">
        <v>198</v>
      </c>
      <c r="C13" s="387"/>
      <c r="D13" s="427"/>
      <c r="E13" s="426" t="s">
        <v>199</v>
      </c>
      <c r="F13" s="427"/>
      <c r="G13" s="142" t="s">
        <v>200</v>
      </c>
      <c r="H13" s="426" t="s">
        <v>201</v>
      </c>
      <c r="I13" s="427"/>
      <c r="J13" s="428" t="s">
        <v>202</v>
      </c>
      <c r="K13" s="428"/>
      <c r="L13" s="428"/>
      <c r="M13" s="386" t="s">
        <v>203</v>
      </c>
      <c r="N13" s="387"/>
      <c r="O13" s="387"/>
      <c r="P13" s="387"/>
      <c r="Q13" s="387"/>
      <c r="R13" s="387"/>
      <c r="S13" s="387"/>
      <c r="T13" s="387"/>
      <c r="U13" s="388"/>
    </row>
    <row r="14" spans="1:21" ht="24.95" customHeight="1">
      <c r="A14" s="143"/>
      <c r="B14" s="383" t="str">
        <f>'12_01_実績報告書'!E13&amp;"　"&amp;'12_01_実績報告書'!F13&amp;"　年度"</f>
        <v>令和　　年度</v>
      </c>
      <c r="C14" s="384"/>
      <c r="D14" s="385"/>
      <c r="E14" s="375"/>
      <c r="F14" s="376"/>
      <c r="G14" s="144"/>
      <c r="H14" s="375"/>
      <c r="I14" s="376"/>
      <c r="J14" s="377"/>
      <c r="K14" s="378"/>
      <c r="L14" s="378"/>
      <c r="M14" s="379"/>
      <c r="N14" s="380"/>
      <c r="O14" s="380"/>
      <c r="P14" s="380"/>
      <c r="Q14" s="380"/>
      <c r="R14" s="380"/>
      <c r="S14" s="380"/>
      <c r="T14" s="380"/>
      <c r="U14" s="381"/>
    </row>
    <row r="15" spans="1:21" ht="24.95" customHeight="1">
      <c r="A15" s="143"/>
      <c r="B15" s="383" t="s">
        <v>204</v>
      </c>
      <c r="C15" s="384"/>
      <c r="D15" s="385"/>
      <c r="E15" s="375"/>
      <c r="F15" s="376"/>
      <c r="G15" s="144"/>
      <c r="H15" s="375"/>
      <c r="I15" s="376"/>
      <c r="J15" s="377"/>
      <c r="K15" s="378"/>
      <c r="L15" s="378"/>
      <c r="M15" s="379"/>
      <c r="N15" s="380"/>
      <c r="O15" s="380"/>
      <c r="P15" s="380"/>
      <c r="Q15" s="380"/>
      <c r="R15" s="380"/>
      <c r="S15" s="380"/>
      <c r="T15" s="380"/>
      <c r="U15" s="381"/>
    </row>
    <row r="16" spans="1:21" ht="24.95" customHeight="1">
      <c r="A16" s="143"/>
      <c r="B16" s="372" t="s">
        <v>205</v>
      </c>
      <c r="C16" s="373"/>
      <c r="D16" s="374"/>
      <c r="E16" s="375"/>
      <c r="F16" s="376"/>
      <c r="G16" s="144"/>
      <c r="H16" s="375"/>
      <c r="I16" s="376"/>
      <c r="J16" s="377"/>
      <c r="K16" s="378"/>
      <c r="L16" s="378"/>
      <c r="M16" s="382">
        <f>'13_収支決算書 '!C7</f>
        <v>0</v>
      </c>
      <c r="N16" s="380"/>
      <c r="O16" s="380"/>
      <c r="P16" s="380"/>
      <c r="Q16" s="380"/>
      <c r="R16" s="380"/>
      <c r="S16" s="380"/>
      <c r="T16" s="380"/>
      <c r="U16" s="381"/>
    </row>
    <row r="17" spans="1:23" ht="24.95" customHeight="1">
      <c r="A17" s="143"/>
      <c r="B17" s="372"/>
      <c r="C17" s="373"/>
      <c r="D17" s="374"/>
      <c r="E17" s="375"/>
      <c r="F17" s="376"/>
      <c r="G17" s="144"/>
      <c r="H17" s="375"/>
      <c r="I17" s="376"/>
      <c r="J17" s="377"/>
      <c r="K17" s="378"/>
      <c r="L17" s="378"/>
      <c r="M17" s="379"/>
      <c r="N17" s="380"/>
      <c r="O17" s="380"/>
      <c r="P17" s="380"/>
      <c r="Q17" s="380"/>
      <c r="R17" s="380"/>
      <c r="S17" s="380"/>
      <c r="T17" s="380"/>
      <c r="U17" s="381"/>
    </row>
    <row r="18" spans="1:23" ht="24.95" customHeight="1">
      <c r="A18" s="143"/>
      <c r="B18" s="372"/>
      <c r="C18" s="373"/>
      <c r="D18" s="374"/>
      <c r="E18" s="375"/>
      <c r="F18" s="376"/>
      <c r="G18" s="144"/>
      <c r="H18" s="375"/>
      <c r="I18" s="376"/>
      <c r="J18" s="377"/>
      <c r="K18" s="378"/>
      <c r="L18" s="378"/>
      <c r="M18" s="379"/>
      <c r="N18" s="380"/>
      <c r="O18" s="380"/>
      <c r="P18" s="380"/>
      <c r="Q18" s="380"/>
      <c r="R18" s="380"/>
      <c r="S18" s="380"/>
      <c r="T18" s="380"/>
      <c r="U18" s="381"/>
    </row>
    <row r="19" spans="1:23" ht="24.95" customHeight="1">
      <c r="A19" s="143"/>
      <c r="B19" s="372"/>
      <c r="C19" s="373"/>
      <c r="D19" s="374"/>
      <c r="E19" s="375"/>
      <c r="F19" s="376"/>
      <c r="G19" s="144"/>
      <c r="H19" s="375"/>
      <c r="I19" s="376"/>
      <c r="J19" s="377"/>
      <c r="K19" s="378"/>
      <c r="L19" s="378"/>
      <c r="M19" s="379"/>
      <c r="N19" s="380"/>
      <c r="O19" s="380"/>
      <c r="P19" s="380"/>
      <c r="Q19" s="380"/>
      <c r="R19" s="380"/>
      <c r="S19" s="380"/>
      <c r="T19" s="380"/>
      <c r="U19" s="381"/>
    </row>
    <row r="20" spans="1:23" ht="24.95" customHeight="1">
      <c r="A20" s="143"/>
      <c r="B20" s="372"/>
      <c r="C20" s="373"/>
      <c r="D20" s="374"/>
      <c r="E20" s="375"/>
      <c r="F20" s="376"/>
      <c r="G20" s="144"/>
      <c r="H20" s="375"/>
      <c r="I20" s="376"/>
      <c r="J20" s="377"/>
      <c r="K20" s="378"/>
      <c r="L20" s="378"/>
      <c r="M20" s="379"/>
      <c r="N20" s="380"/>
      <c r="O20" s="380"/>
      <c r="P20" s="380"/>
      <c r="Q20" s="380"/>
      <c r="R20" s="380"/>
      <c r="S20" s="380"/>
      <c r="T20" s="380"/>
      <c r="U20" s="381"/>
    </row>
    <row r="21" spans="1:23" ht="24.95" customHeight="1">
      <c r="A21" s="143"/>
      <c r="B21" s="372"/>
      <c r="C21" s="373"/>
      <c r="D21" s="374"/>
      <c r="E21" s="375"/>
      <c r="F21" s="376"/>
      <c r="G21" s="144"/>
      <c r="H21" s="375"/>
      <c r="I21" s="376"/>
      <c r="J21" s="377"/>
      <c r="K21" s="378"/>
      <c r="L21" s="378"/>
      <c r="M21" s="379"/>
      <c r="N21" s="380"/>
      <c r="O21" s="380"/>
      <c r="P21" s="380"/>
      <c r="Q21" s="380"/>
      <c r="R21" s="380"/>
      <c r="S21" s="380"/>
      <c r="T21" s="380"/>
      <c r="U21" s="381"/>
    </row>
    <row r="22" spans="1:23" ht="17.25" customHeight="1">
      <c r="A22" s="354" t="s">
        <v>206</v>
      </c>
      <c r="B22" s="145" t="s">
        <v>207</v>
      </c>
      <c r="C22" s="356" t="s">
        <v>208</v>
      </c>
      <c r="D22" s="146" t="s">
        <v>209</v>
      </c>
      <c r="E22" s="147"/>
      <c r="F22" s="358"/>
      <c r="G22" s="358"/>
      <c r="H22" s="358"/>
      <c r="I22" s="359"/>
      <c r="J22" s="370"/>
      <c r="K22" s="360" t="s">
        <v>210</v>
      </c>
      <c r="L22" s="361"/>
      <c r="M22" s="362"/>
      <c r="N22" s="362"/>
      <c r="O22" s="362"/>
      <c r="P22" s="362"/>
      <c r="Q22" s="362"/>
      <c r="R22" s="362"/>
      <c r="S22" s="362"/>
      <c r="T22" s="362"/>
      <c r="U22" s="363"/>
      <c r="W22" t="s">
        <v>280</v>
      </c>
    </row>
    <row r="23" spans="1:23" ht="17.25" customHeight="1">
      <c r="A23" s="355"/>
      <c r="B23" s="148"/>
      <c r="C23" s="357"/>
      <c r="D23" s="149" t="s">
        <v>211</v>
      </c>
      <c r="E23" s="150"/>
      <c r="F23" s="364"/>
      <c r="G23" s="364"/>
      <c r="H23" s="364"/>
      <c r="I23" s="365"/>
      <c r="J23" s="371"/>
      <c r="K23" s="366" t="s">
        <v>212</v>
      </c>
      <c r="L23" s="367"/>
      <c r="M23" s="368"/>
      <c r="N23" s="368"/>
      <c r="O23" s="368"/>
      <c r="P23" s="368"/>
      <c r="Q23" s="368"/>
      <c r="R23" s="368"/>
      <c r="S23" s="368"/>
      <c r="T23" s="368"/>
      <c r="U23" s="369"/>
      <c r="W23" t="s">
        <v>281</v>
      </c>
    </row>
    <row r="24" spans="1:23" s="155" customFormat="1" ht="17.25" customHeight="1">
      <c r="A24" s="151"/>
      <c r="B24" s="152"/>
      <c r="C24" s="138"/>
      <c r="D24" s="153"/>
      <c r="E24" s="153"/>
      <c r="F24" s="152"/>
      <c r="G24" s="152"/>
      <c r="H24" s="152"/>
      <c r="I24" s="152"/>
      <c r="J24" s="138"/>
      <c r="K24" s="151"/>
      <c r="L24" s="151"/>
      <c r="M24" s="154"/>
      <c r="N24" s="154"/>
      <c r="O24" s="154"/>
      <c r="P24" s="154"/>
      <c r="Q24" s="154"/>
      <c r="R24" s="154"/>
      <c r="S24" s="154"/>
      <c r="T24" s="154"/>
      <c r="U24" s="154"/>
    </row>
    <row r="25" spans="1:23" s="158" customFormat="1" ht="20.100000000000001" customHeight="1">
      <c r="A25" s="156" t="s">
        <v>213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</row>
    <row r="26" spans="1:23" s="158" customFormat="1" ht="24.95" customHeight="1">
      <c r="A26" s="346" t="s">
        <v>214</v>
      </c>
      <c r="B26" s="347"/>
      <c r="C26" s="348" t="s">
        <v>215</v>
      </c>
      <c r="D26" s="348"/>
      <c r="E26" s="348"/>
      <c r="F26" s="348"/>
      <c r="G26" s="348"/>
      <c r="H26" s="349"/>
      <c r="I26" s="349"/>
      <c r="J26" s="349"/>
      <c r="K26" s="349"/>
      <c r="L26" s="349"/>
      <c r="M26" s="349"/>
      <c r="N26" s="349"/>
      <c r="O26" s="349"/>
      <c r="P26" s="349"/>
      <c r="Q26" s="349"/>
      <c r="R26" s="349"/>
      <c r="S26" s="349"/>
      <c r="T26" s="349"/>
      <c r="U26" s="349"/>
      <c r="W26" s="159" t="b">
        <v>0</v>
      </c>
    </row>
    <row r="27" spans="1:23" s="158" customFormat="1" ht="24.95" customHeight="1">
      <c r="A27" s="350" t="s">
        <v>216</v>
      </c>
      <c r="B27" s="351"/>
      <c r="C27" s="348" t="s">
        <v>217</v>
      </c>
      <c r="D27" s="348"/>
      <c r="E27" s="348"/>
      <c r="F27" s="348"/>
      <c r="G27" s="348"/>
      <c r="H27" s="349"/>
      <c r="I27" s="349"/>
      <c r="J27" s="349"/>
      <c r="K27" s="349"/>
      <c r="L27" s="349"/>
      <c r="M27" s="349"/>
      <c r="N27" s="349"/>
      <c r="O27" s="349"/>
      <c r="P27" s="349"/>
      <c r="Q27" s="349"/>
      <c r="R27" s="349"/>
      <c r="S27" s="349"/>
      <c r="T27" s="349"/>
      <c r="U27" s="349"/>
    </row>
    <row r="28" spans="1:23" s="158" customFormat="1" ht="24.95" customHeight="1">
      <c r="A28" s="352"/>
      <c r="B28" s="353"/>
      <c r="C28" s="348" t="s">
        <v>218</v>
      </c>
      <c r="D28" s="348"/>
      <c r="E28" s="348"/>
      <c r="F28" s="348"/>
      <c r="G28" s="348"/>
      <c r="H28" s="349"/>
      <c r="I28" s="349"/>
      <c r="J28" s="349"/>
      <c r="K28" s="349"/>
      <c r="L28" s="349"/>
      <c r="M28" s="349"/>
      <c r="N28" s="349"/>
      <c r="O28" s="349"/>
      <c r="P28" s="349"/>
      <c r="Q28" s="349"/>
      <c r="R28" s="349"/>
      <c r="S28" s="349"/>
      <c r="T28" s="349"/>
      <c r="U28" s="349"/>
    </row>
    <row r="29" spans="1:23" s="158" customFormat="1" ht="24.95" customHeight="1">
      <c r="A29" s="346" t="s">
        <v>219</v>
      </c>
      <c r="B29" s="347"/>
      <c r="C29" s="348" t="s">
        <v>215</v>
      </c>
      <c r="D29" s="348"/>
      <c r="E29" s="348"/>
      <c r="F29" s="348"/>
      <c r="G29" s="348"/>
      <c r="H29" s="349"/>
      <c r="I29" s="349"/>
      <c r="J29" s="349"/>
      <c r="K29" s="349"/>
      <c r="L29" s="349"/>
      <c r="M29" s="349"/>
      <c r="N29" s="349"/>
      <c r="O29" s="349"/>
      <c r="P29" s="349"/>
      <c r="Q29" s="349"/>
      <c r="R29" s="349"/>
      <c r="S29" s="349"/>
      <c r="T29" s="349"/>
      <c r="U29" s="349"/>
      <c r="W29" s="159" t="b">
        <v>0</v>
      </c>
    </row>
    <row r="30" spans="1:23" s="158" customFormat="1" ht="24.95" customHeight="1">
      <c r="A30" s="350" t="s">
        <v>220</v>
      </c>
      <c r="B30" s="351"/>
      <c r="C30" s="348" t="s">
        <v>217</v>
      </c>
      <c r="D30" s="348"/>
      <c r="E30" s="348"/>
      <c r="F30" s="348"/>
      <c r="G30" s="348"/>
      <c r="H30" s="349"/>
      <c r="I30" s="349"/>
      <c r="J30" s="349"/>
      <c r="K30" s="349"/>
      <c r="L30" s="349"/>
      <c r="M30" s="349"/>
      <c r="N30" s="349"/>
      <c r="O30" s="349"/>
      <c r="P30" s="349"/>
      <c r="Q30" s="349"/>
      <c r="R30" s="349"/>
      <c r="S30" s="349"/>
      <c r="T30" s="349"/>
      <c r="U30" s="349"/>
      <c r="W30" s="159" t="b">
        <v>0</v>
      </c>
    </row>
    <row r="31" spans="1:23" s="158" customFormat="1" ht="24.95" customHeight="1">
      <c r="A31" s="352"/>
      <c r="B31" s="353"/>
      <c r="C31" s="348" t="s">
        <v>218</v>
      </c>
      <c r="D31" s="348"/>
      <c r="E31" s="348"/>
      <c r="F31" s="348"/>
      <c r="G31" s="348"/>
      <c r="H31" s="349"/>
      <c r="I31" s="349"/>
      <c r="J31" s="349"/>
      <c r="K31" s="349"/>
      <c r="L31" s="349"/>
      <c r="M31" s="349"/>
      <c r="N31" s="349"/>
      <c r="O31" s="349"/>
      <c r="P31" s="349"/>
      <c r="Q31" s="349"/>
      <c r="R31" s="349"/>
      <c r="S31" s="349"/>
      <c r="T31" s="349"/>
      <c r="U31" s="349"/>
    </row>
    <row r="32" spans="1:23" s="158" customFormat="1" ht="24.95" customHeight="1">
      <c r="A32" s="157"/>
      <c r="B32" s="343" t="s">
        <v>221</v>
      </c>
      <c r="C32" s="344"/>
      <c r="D32" s="344"/>
      <c r="E32" s="344"/>
      <c r="F32" s="344"/>
      <c r="G32" s="344"/>
      <c r="H32" s="344"/>
      <c r="I32" s="344"/>
      <c r="J32" s="344"/>
      <c r="K32" s="344"/>
      <c r="L32" s="344"/>
      <c r="M32" s="344"/>
      <c r="N32" s="344"/>
      <c r="O32" s="344"/>
      <c r="P32" s="344"/>
      <c r="Q32" s="344"/>
      <c r="R32" s="344"/>
      <c r="S32" s="344"/>
      <c r="T32" s="344"/>
      <c r="U32" s="344"/>
    </row>
    <row r="33" spans="1:21" s="158" customFormat="1" ht="24.95" customHeight="1">
      <c r="A33" s="157"/>
      <c r="B33" s="343" t="s">
        <v>222</v>
      </c>
      <c r="C33" s="345"/>
      <c r="D33" s="345"/>
      <c r="E33" s="345"/>
      <c r="F33" s="345"/>
      <c r="G33" s="345"/>
      <c r="H33" s="345"/>
      <c r="I33" s="345"/>
      <c r="J33" s="345"/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</row>
    <row r="34" spans="1:21" s="158" customFormat="1" ht="20.100000000000001" customHeight="1">
      <c r="A34" s="157"/>
      <c r="B34" s="345" t="s">
        <v>223</v>
      </c>
      <c r="C34" s="345"/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</row>
    <row r="35" spans="1:21" s="155" customFormat="1" ht="20.100000000000001" customHeight="1">
      <c r="A35" s="160"/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</row>
    <row r="36" spans="1:21" s="155" customFormat="1" ht="20.100000000000001" customHeight="1">
      <c r="A36" s="160"/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</row>
    <row r="37" spans="1:21" s="155" customFormat="1" ht="20.100000000000001" customHeight="1">
      <c r="A37" s="160"/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</row>
    <row r="38" spans="1:21" ht="20.100000000000001" customHeight="1">
      <c r="A38" s="157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</row>
    <row r="39" spans="1:21" ht="20.100000000000001" customHeight="1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</row>
    <row r="40" spans="1:21" ht="20.100000000000001" customHeight="1">
      <c r="A40" s="157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</row>
    <row r="41" spans="1:21" ht="20.100000000000001" customHeight="1">
      <c r="A41" s="157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</row>
    <row r="42" spans="1:21" ht="20.100000000000001" customHeight="1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</row>
    <row r="43" spans="1:21" ht="20.100000000000001" customHeight="1">
      <c r="A43" s="157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</row>
    <row r="44" spans="1:21" ht="20.100000000000001" customHeight="1">
      <c r="A44" s="157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</row>
    <row r="45" spans="1:21" ht="20.100000000000001" customHeight="1">
      <c r="A45" s="157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</row>
    <row r="46" spans="1:21" ht="20.100000000000001" customHeight="1">
      <c r="A46" s="157"/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</row>
    <row r="47" spans="1:21" ht="20.100000000000001" customHeight="1">
      <c r="A47" s="157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</row>
    <row r="48" spans="1:21" ht="20.100000000000001" customHeight="1">
      <c r="A48" s="157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</row>
    <row r="49" spans="1:21" ht="20.100000000000001" customHeight="1">
      <c r="A49" s="157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</row>
    <row r="50" spans="1:21" ht="20.100000000000001" customHeight="1">
      <c r="A50" s="157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</row>
    <row r="51" spans="1:21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</row>
    <row r="52" spans="1:21">
      <c r="A52" s="157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</row>
    <row r="53" spans="1:21">
      <c r="A53" s="157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</row>
    <row r="54" spans="1:21">
      <c r="A54" s="157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</row>
    <row r="55" spans="1:21">
      <c r="A55" s="157"/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</row>
    <row r="56" spans="1:21">
      <c r="A56" s="157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</row>
    <row r="57" spans="1:21">
      <c r="A57" s="157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</row>
    <row r="58" spans="1:21">
      <c r="A58" s="157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</row>
    <row r="59" spans="1:21">
      <c r="A59" s="157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</row>
    <row r="60" spans="1:21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</row>
    <row r="61" spans="1:21">
      <c r="A61" s="157"/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</row>
    <row r="62" spans="1:21">
      <c r="A62" s="157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</row>
    <row r="63" spans="1:21">
      <c r="A63" s="157"/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</row>
  </sheetData>
  <sheetProtection algorithmName="SHA-512" hashValue="4v7puqcl66fNL0XVevP5MUhGRKBoQHUQWip0JdXHV80aTYpP1klFp2XR8PAf3jfdZ1jJNFzF/UHtl3VcoHetOg==" saltValue="mrC9BakYdhtJsIIwTpYDQQ==" spinCount="100000" sheet="1" selectLockedCells="1"/>
  <mergeCells count="90">
    <mergeCell ref="A2:U2"/>
    <mergeCell ref="N3:Q3"/>
    <mergeCell ref="R3:U3"/>
    <mergeCell ref="N4:Q6"/>
    <mergeCell ref="R4:U6"/>
    <mergeCell ref="A6:B6"/>
    <mergeCell ref="M13:U13"/>
    <mergeCell ref="A8:A12"/>
    <mergeCell ref="B8:I8"/>
    <mergeCell ref="J8:L8"/>
    <mergeCell ref="M8:U8"/>
    <mergeCell ref="B9:I9"/>
    <mergeCell ref="J9:U10"/>
    <mergeCell ref="B10:I10"/>
    <mergeCell ref="C11:I11"/>
    <mergeCell ref="J11:L12"/>
    <mergeCell ref="M11:U12"/>
    <mergeCell ref="C12:I12"/>
    <mergeCell ref="B13:D13"/>
    <mergeCell ref="E13:F13"/>
    <mergeCell ref="H13:I13"/>
    <mergeCell ref="J13:L13"/>
    <mergeCell ref="B15:D15"/>
    <mergeCell ref="E15:F15"/>
    <mergeCell ref="H15:I15"/>
    <mergeCell ref="J15:L15"/>
    <mergeCell ref="M15:U15"/>
    <mergeCell ref="B14:D14"/>
    <mergeCell ref="E14:F14"/>
    <mergeCell ref="H14:I14"/>
    <mergeCell ref="J14:L14"/>
    <mergeCell ref="M14:U14"/>
    <mergeCell ref="B17:D17"/>
    <mergeCell ref="E17:F17"/>
    <mergeCell ref="H17:I17"/>
    <mergeCell ref="J17:L17"/>
    <mergeCell ref="M17:U17"/>
    <mergeCell ref="B16:D16"/>
    <mergeCell ref="E16:F16"/>
    <mergeCell ref="H16:I16"/>
    <mergeCell ref="J16:L16"/>
    <mergeCell ref="M16:U16"/>
    <mergeCell ref="B19:D19"/>
    <mergeCell ref="E19:F19"/>
    <mergeCell ref="H19:I19"/>
    <mergeCell ref="J19:L19"/>
    <mergeCell ref="M19:U19"/>
    <mergeCell ref="B18:D18"/>
    <mergeCell ref="E18:F18"/>
    <mergeCell ref="H18:I18"/>
    <mergeCell ref="J18:L18"/>
    <mergeCell ref="M18:U18"/>
    <mergeCell ref="B21:D21"/>
    <mergeCell ref="E21:F21"/>
    <mergeCell ref="H21:I21"/>
    <mergeCell ref="J21:L21"/>
    <mergeCell ref="M21:U21"/>
    <mergeCell ref="B20:D20"/>
    <mergeCell ref="E20:F20"/>
    <mergeCell ref="H20:I20"/>
    <mergeCell ref="J20:L20"/>
    <mergeCell ref="M20:U20"/>
    <mergeCell ref="A22:A23"/>
    <mergeCell ref="C22:C23"/>
    <mergeCell ref="F22:I22"/>
    <mergeCell ref="K22:L22"/>
    <mergeCell ref="M22:U22"/>
    <mergeCell ref="F23:I23"/>
    <mergeCell ref="K23:L23"/>
    <mergeCell ref="M23:U23"/>
    <mergeCell ref="J22:J23"/>
    <mergeCell ref="A26:B26"/>
    <mergeCell ref="C26:G26"/>
    <mergeCell ref="H26:U26"/>
    <mergeCell ref="A27:B28"/>
    <mergeCell ref="C27:G27"/>
    <mergeCell ref="H27:U27"/>
    <mergeCell ref="C28:G28"/>
    <mergeCell ref="H28:U28"/>
    <mergeCell ref="B32:U32"/>
    <mergeCell ref="B33:U33"/>
    <mergeCell ref="B34:U34"/>
    <mergeCell ref="A29:B29"/>
    <mergeCell ref="C29:G29"/>
    <mergeCell ref="H29:U29"/>
    <mergeCell ref="A30:B31"/>
    <mergeCell ref="C30:G30"/>
    <mergeCell ref="H30:U30"/>
    <mergeCell ref="C31:G31"/>
    <mergeCell ref="H31:U31"/>
  </mergeCells>
  <phoneticPr fontId="1"/>
  <conditionalFormatting sqref="B23">
    <cfRule type="expression" dxfId="7" priority="8">
      <formula>AND($B$23="",$M$22="")</formula>
    </cfRule>
  </conditionalFormatting>
  <conditionalFormatting sqref="F22:I23 M22:U23">
    <cfRule type="expression" dxfId="6" priority="7">
      <formula>AND(F22="",$B$23="")</formula>
    </cfRule>
  </conditionalFormatting>
  <conditionalFormatting sqref="H26:U28">
    <cfRule type="expression" dxfId="5" priority="6">
      <formula>AND($W$26=FALSE,$H26="")</formula>
    </cfRule>
  </conditionalFormatting>
  <conditionalFormatting sqref="H29:U31">
    <cfRule type="expression" dxfId="4" priority="5">
      <formula>AND($W$29=FALSE,$W$30=FALSE,H29="")</formula>
    </cfRule>
  </conditionalFormatting>
  <conditionalFormatting sqref="C11:I12">
    <cfRule type="expression" dxfId="3" priority="4">
      <formula>C11=""</formula>
    </cfRule>
  </conditionalFormatting>
  <conditionalFormatting sqref="B8:I10">
    <cfRule type="expression" dxfId="2" priority="3">
      <formula>$B8=""</formula>
    </cfRule>
  </conditionalFormatting>
  <conditionalFormatting sqref="C12:I12">
    <cfRule type="containsBlanks" dxfId="1" priority="2">
      <formula>LEN(TRIM(C12))=0</formula>
    </cfRule>
  </conditionalFormatting>
  <conditionalFormatting sqref="J22:J23">
    <cfRule type="containsBlanks" dxfId="0" priority="1">
      <formula>LEN(TRIM(J22))=0</formula>
    </cfRule>
  </conditionalFormatting>
  <dataValidations count="1">
    <dataValidation type="list" allowBlank="1" showInputMessage="1" showErrorMessage="1" sqref="J22:J23" xr:uid="{88DD351C-40B0-4C5C-BAE3-725E27D6B739}">
      <formula1>$W$22:$W$23</formula1>
    </dataValidation>
  </dataValidations>
  <pageMargins left="0.51181102362204722" right="0.19685039370078741" top="0.70866141732283472" bottom="0.35433070866141736" header="0.23622047244094491" footer="0.19685039370078741"/>
  <pageSetup paperSize="9" orientation="portrait" blackAndWhite="1" horizontalDpi="300" verticalDpi="300" r:id="rId1"/>
  <headerFooter alignWithMargins="0">
    <oddFooter>&amp;L&amp;8横手市 会計事務&amp;A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0</xdr:col>
                    <xdr:colOff>85725</xdr:colOff>
                    <xdr:row>26</xdr:row>
                    <xdr:rowOff>190500</xdr:rowOff>
                  </from>
                  <to>
                    <xdr:col>0</xdr:col>
                    <xdr:colOff>390525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0</xdr:col>
                    <xdr:colOff>104775</xdr:colOff>
                    <xdr:row>29</xdr:row>
                    <xdr:rowOff>104775</xdr:rowOff>
                  </from>
                  <to>
                    <xdr:col>0</xdr:col>
                    <xdr:colOff>409575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0</xdr:col>
                    <xdr:colOff>104775</xdr:colOff>
                    <xdr:row>29</xdr:row>
                    <xdr:rowOff>257175</xdr:rowOff>
                  </from>
                  <to>
                    <xdr:col>0</xdr:col>
                    <xdr:colOff>409575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038BC-6E44-4EAC-9AF4-973C490F99D2}">
  <sheetPr>
    <pageSetUpPr fitToPage="1"/>
  </sheetPr>
  <dimension ref="A1:D25"/>
  <sheetViews>
    <sheetView view="pageBreakPreview" zoomScaleNormal="100" zoomScaleSheetLayoutView="100" workbookViewId="0">
      <selection activeCell="C12" sqref="C12"/>
    </sheetView>
  </sheetViews>
  <sheetFormatPr defaultColWidth="10.125" defaultRowHeight="20.100000000000001" customHeight="1"/>
  <cols>
    <col min="1" max="1" width="3.875" style="162" customWidth="1"/>
    <col min="2" max="2" width="12.25" style="162" customWidth="1"/>
    <col min="3" max="3" width="76.75" style="162" customWidth="1"/>
    <col min="4" max="16384" width="10.125" style="162"/>
  </cols>
  <sheetData>
    <row r="1" spans="1:4" ht="35.1" customHeight="1">
      <c r="A1" s="437" t="s">
        <v>224</v>
      </c>
      <c r="B1" s="437"/>
      <c r="C1" s="437"/>
      <c r="D1" s="161"/>
    </row>
    <row r="2" spans="1:4" ht="20.100000000000001" customHeight="1">
      <c r="A2" s="161"/>
      <c r="B2" s="161"/>
      <c r="C2" s="161"/>
      <c r="D2" s="161"/>
    </row>
    <row r="3" spans="1:4" s="163" customFormat="1" ht="20.100000000000001" customHeight="1">
      <c r="C3" s="164" t="s">
        <v>225</v>
      </c>
    </row>
    <row r="4" spans="1:4" s="163" customFormat="1" ht="20.100000000000001" customHeight="1">
      <c r="C4" s="164"/>
    </row>
    <row r="5" spans="1:4" s="163" customFormat="1" ht="20.100000000000001" customHeight="1">
      <c r="A5" s="163" t="s">
        <v>226</v>
      </c>
    </row>
    <row r="6" spans="1:4" s="163" customFormat="1" ht="20.100000000000001" customHeight="1"/>
    <row r="7" spans="1:4" s="163" customFormat="1" ht="35.1" customHeight="1">
      <c r="A7" s="438" t="s">
        <v>227</v>
      </c>
      <c r="B7" s="439"/>
      <c r="C7" s="165" t="s">
        <v>228</v>
      </c>
    </row>
    <row r="8" spans="1:4" s="163" customFormat="1" ht="20.100000000000001" customHeight="1"/>
    <row r="9" spans="1:4" s="163" customFormat="1" ht="20.100000000000001" customHeight="1">
      <c r="A9" s="440" t="s">
        <v>229</v>
      </c>
      <c r="B9" s="440"/>
      <c r="C9" s="440"/>
    </row>
    <row r="10" spans="1:4" s="163" customFormat="1" ht="20.100000000000001" customHeight="1"/>
    <row r="11" spans="1:4" s="163" customFormat="1" ht="20.100000000000001" customHeight="1">
      <c r="A11" s="163" t="s">
        <v>230</v>
      </c>
    </row>
    <row r="12" spans="1:4" s="163" customFormat="1" ht="35.1" customHeight="1">
      <c r="A12" s="435" t="s">
        <v>231</v>
      </c>
      <c r="B12" s="436"/>
      <c r="C12" s="165"/>
    </row>
    <row r="13" spans="1:4" s="163" customFormat="1" ht="35.1" customHeight="1">
      <c r="A13" s="435" t="s">
        <v>106</v>
      </c>
      <c r="B13" s="436"/>
      <c r="C13" s="165"/>
    </row>
    <row r="14" spans="1:4" s="163" customFormat="1" ht="35.1" customHeight="1">
      <c r="A14" s="435" t="s">
        <v>232</v>
      </c>
      <c r="B14" s="436"/>
      <c r="C14" s="165"/>
    </row>
    <row r="15" spans="1:4" s="163" customFormat="1" ht="39.950000000000003" customHeight="1">
      <c r="A15" s="432" t="s">
        <v>233</v>
      </c>
      <c r="B15" s="432"/>
      <c r="C15" s="432"/>
    </row>
    <row r="16" spans="1:4" s="163" customFormat="1" ht="20.100000000000001" customHeight="1"/>
    <row r="17" spans="1:4" s="163" customFormat="1" ht="20.100000000000001" customHeight="1">
      <c r="A17" s="163" t="s">
        <v>234</v>
      </c>
    </row>
    <row r="18" spans="1:4" s="163" customFormat="1" ht="35.1" customHeight="1">
      <c r="A18" s="433" t="s">
        <v>231</v>
      </c>
      <c r="B18" s="433"/>
      <c r="C18" s="166"/>
    </row>
    <row r="19" spans="1:4" s="163" customFormat="1" ht="35.1" customHeight="1">
      <c r="A19" s="433" t="s">
        <v>106</v>
      </c>
      <c r="B19" s="433"/>
      <c r="C19" s="166"/>
    </row>
    <row r="20" spans="1:4" s="163" customFormat="1" ht="35.1" customHeight="1">
      <c r="A20" s="433" t="s">
        <v>232</v>
      </c>
      <c r="B20" s="433"/>
      <c r="C20" s="166"/>
    </row>
    <row r="21" spans="1:4" ht="35.1" customHeight="1">
      <c r="A21" s="434" t="s">
        <v>235</v>
      </c>
      <c r="B21" s="167" t="s">
        <v>236</v>
      </c>
      <c r="C21" s="168"/>
    </row>
    <row r="22" spans="1:4" ht="35.1" customHeight="1">
      <c r="A22" s="434"/>
      <c r="B22" s="169" t="s">
        <v>237</v>
      </c>
      <c r="C22" s="168"/>
    </row>
    <row r="23" spans="1:4" ht="35.1" customHeight="1">
      <c r="A23" s="434"/>
      <c r="B23" s="169" t="s">
        <v>238</v>
      </c>
      <c r="C23" s="170"/>
      <c r="D23" s="163"/>
    </row>
    <row r="24" spans="1:4" ht="35.1" customHeight="1">
      <c r="A24" s="434"/>
      <c r="B24" s="169" t="s">
        <v>239</v>
      </c>
      <c r="C24" s="168"/>
    </row>
    <row r="25" spans="1:4" ht="35.1" customHeight="1">
      <c r="A25" s="434"/>
      <c r="B25" s="167" t="s">
        <v>240</v>
      </c>
      <c r="C25" s="168"/>
    </row>
  </sheetData>
  <mergeCells count="11">
    <mergeCell ref="A14:B14"/>
    <mergeCell ref="A1:C1"/>
    <mergeCell ref="A7:B7"/>
    <mergeCell ref="A9:C9"/>
    <mergeCell ref="A12:B12"/>
    <mergeCell ref="A13:B13"/>
    <mergeCell ref="A15:C15"/>
    <mergeCell ref="A18:B18"/>
    <mergeCell ref="A19:B19"/>
    <mergeCell ref="A20:B20"/>
    <mergeCell ref="A21:A25"/>
  </mergeCells>
  <phoneticPr fontId="1"/>
  <dataValidations count="2">
    <dataValidation type="list" allowBlank="1" showInputMessage="1" showErrorMessage="1" sqref="C23" xr:uid="{3D1F9982-BD9D-4D1C-B70C-E0908AE5513A}">
      <formula1>"普通,当座,その他"</formula1>
    </dataValidation>
    <dataValidation imeMode="halfKatakana" allowBlank="1" showInputMessage="1" showErrorMessage="1" sqref="C25" xr:uid="{9679108C-38CB-4CD8-A0B0-D24FE025E0ED}"/>
  </dataValidations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&amp;L&amp;9&amp;F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00_記載の方法</vt:lpstr>
      <vt:lpstr>12_01_実績報告書</vt:lpstr>
      <vt:lpstr>12_02_効果報告書</vt:lpstr>
      <vt:lpstr>13_収支決算書 </vt:lpstr>
      <vt:lpstr>(参考)領収書等添付用</vt:lpstr>
      <vt:lpstr>14-1_請求書（概算払いをしていない場合）</vt:lpstr>
      <vt:lpstr>14-2_委任状（団体と振込口座が違う場合）</vt:lpstr>
      <vt:lpstr>'(参考)領収書等添付用'!Print_Area</vt:lpstr>
      <vt:lpstr>'00_記載の方法'!Print_Area</vt:lpstr>
      <vt:lpstr>'12_01_実績報告書'!Print_Area</vt:lpstr>
      <vt:lpstr>'12_02_効果報告書'!Print_Area</vt:lpstr>
      <vt:lpstr>'13_収支決算書 '!Print_Area</vt:lpstr>
      <vt:lpstr>'14-1_請求書（概算払いをしていない場合）'!Print_Area</vt:lpstr>
      <vt:lpstr>'14-2_委任状（団体と振込口座が違う場合）'!Print_Area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北嶋 美加</cp:lastModifiedBy>
  <cp:lastPrinted>2026-03-15T02:55:55Z</cp:lastPrinted>
  <dcterms:created xsi:type="dcterms:W3CDTF">2021-02-08T02:12:21Z</dcterms:created>
  <dcterms:modified xsi:type="dcterms:W3CDTF">2026-03-18T09:34:14Z</dcterms:modified>
</cp:coreProperties>
</file>