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40.財政状況資料集\R06決算（R08.03.10報告）\06.HP掲載\"/>
    </mc:Choice>
  </mc:AlternateContent>
  <xr:revisionPtr revIDLastSave="0" documentId="13_ncr:1_{D3FBBAF8-2F83-4DC8-ACEA-20AE8D23AF34}" xr6:coauthVersionLast="47" xr6:coauthVersionMax="47" xr10:uidLastSave="{00000000-0000-0000-0000-000000000000}"/>
  <bookViews>
    <workbookView xWindow="225" yWindow="0" windowWidth="22590" windowHeight="154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<sst xmlns="http://schemas.openxmlformats.org/spreadsheetml/2006/main" count="1077" uniqueCount="565">
  <si>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</si>
  <si>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</si>
  <si>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</si>
  <si>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</si>
  <si>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</si>
  <si>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</si>
  <si>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</si>
  <si>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</si>
  <si>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</si>
  <si>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</si>
  <si>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</si>
  <si>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</si>
  <si>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</si>
  <si>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</si>
  <si>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</si>
  <si>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</si>
  <si>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</si>
  <si>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</si>
  <si>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</si>
  <si>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</si>
  <si>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</si>
  <si>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</si>
  <si>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</si>
  <si>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</si>
  <si>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</si>
  <si>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</si>
  <si>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</si>
  <si>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</si>
  <si>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</si>
  <si>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</si>
  <si>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</si>
  <si>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</si>
  <si>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</si>
  <si>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</si>
  <si>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</si>
  <si>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</si>
  <si>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</si>
  <si>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</si>
  <si>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</si>
  <si>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</si>
  <si>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</si>
  <si>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</si>
  <si>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</si>
  <si>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</si>
  <si>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</si>
  <si>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</si>
  <si>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</si>
  <si>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</si>
  <si>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</si>
  <si>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</si>
  <si>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</si>
  <si>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</si>
  <si>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</si>
  <si>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</si>
  <si>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</si>
  <si>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</si>
  <si>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</si>
  <si>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</si>
  <si>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</si>
  <si>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</si>
  <si>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</si>
  <si>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</si>
  <si>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</si>
  <si>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</si>
  <si>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</si>
  <si>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</si>
  <si>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</si>
  <si>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</si>
  <si>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</si>
  <si>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</si>
  <si>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</si>
  <si>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</si>
  <si>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</si>
  <si>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</si>
  <si>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</si>
  <si>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</si>
  <si>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</si>
  <si>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</si>
  <si>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</si>
  <si>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</si>
  <si>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</si>
  <si>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</si>
  <si>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</si>
  <si>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</si>
  <si>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</si>
  <si>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</si>
  <si>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</si>
  <si>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</si>
  <si>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</si>
  <si>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</si>
  <si>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</si>
  <si>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</si>
  <si>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</si>
  <si>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</si>
  <si>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</si>
  <si>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</si>
  <si>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</si>
  <si>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</si>
  <si>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</si>
  <si>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</si>
  <si>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</si>
  <si>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</si>
  <si>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</si>
  <si>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</si>
  <si>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</si>
  <si>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</si>
  <si>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</si>
  <si>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</si>
  <si>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</si>
  <si>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</si>
  <si>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</si>
  <si>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</si>
  <si>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</si>
  <si>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</si>
  <si>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</si>
  <si>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</si>
  <si>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</si>
  <si>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</si>
  <si>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</si>
  <si>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</si>
  <si>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</si>
  <si>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</si>
  <si>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</si>
  <si>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</si>
  <si>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</si>
  <si>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</si>
  <si>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</si>
  <si>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</si>
  <si>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</si>
  <si>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</si>
  <si>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</si>
  <si>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</si>
  <si>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</si>
  <si>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</si>
  <si>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</si>
  <si>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</si>
  <si>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</si>
  <si>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</si>
  <si>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</si>
  <si>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</si>
  <si>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</si>
  <si>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</si>
  <si>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</si>
  <si>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</si>
  <si>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</si>
  <si>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</si>
  <si>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</si>
  <si>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</si>
  <si>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</si>
  <si>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</si>
  <si>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</si>
  <si>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</si>
  <si>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</si>
  <si>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</si>
  <si>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</si>
  <si>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</si>
  <si>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</si>
  <si>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</si>
  <si>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</si>
  <si>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</si>
  <si>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</si>
  <si>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</si>
  <si>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</si>
  <si>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</si>
  <si>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</si>
  <si>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</si>
  <si>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</si>
  <si>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</si>
  <si>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</si>
  <si>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</si>
  <si>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</si>
  <si>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</si>
  <si>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</si>
  <si>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</si>
  <si>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</si>
  <si>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</si>
  <si>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</si>
  <si>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</si>
  <si>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</si>
  <si>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</si>
  <si>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</si>
  <si>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</si>
  <si>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</si>
  <si>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</si>
  <si>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</si>
  <si>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</si>
  <si>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</si>
  <si>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</si>
  <si>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</si>
  <si>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</si>
  <si>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</si>
  <si>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</si>
  <si>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</si>
  <si>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</si>
  <si>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</si>
  <si>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</si>
  <si>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</si>
  <si>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</si>
  <si>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</si>
  <si>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</si>
  <si>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</si>
  <si>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</si>
  <si>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</si>
  <si>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秋田県横手市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</si>
  <si>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</si>
  <si>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</si>
  <si>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</si>
  <si>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</si>
  <si>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</si>
  <si>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</si>
  <si>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</si>
  <si>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</si>
  <si>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</si>
  <si>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</si>
  <si>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</si>
  <si>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</si>
  <si>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</si>
  <si>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</si>
  <si>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</si>
  <si>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</si>
  <si>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</si>
  <si>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</si>
  <si>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</si>
  <si>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</si>
  <si>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</si>
  <si>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</si>
  <si>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</si>
  <si>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</si>
  <si>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</si>
  <si>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</si>
  <si>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</si>
  <si>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</si>
  <si>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</si>
  <si>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</si>
  <si>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</si>
  <si>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</si>
  <si>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</si>
  <si>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</si>
  <si>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</si>
  <si>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</si>
  <si>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</si>
  <si>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</si>
  <si>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</si>
  <si>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</si>
  <si>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</si>
  <si>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</si>
  <si>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</si>
  <si>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</si>
  <si>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</si>
  <si>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</si>
  <si>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</si>
  <si>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</si>
  <si>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</si>
  <si>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</si>
  <si>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</si>
  <si>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</si>
  <si>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</si>
  <si>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</si>
  <si>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</si>
  <si>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</si>
  <si>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</si>
  <si>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</si>
  <si>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</si>
  <si>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</si>
  <si>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</si>
  <si>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</si>
  <si>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</si>
  <si>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</si>
  <si>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</si>
  <si>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</si>
  <si>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</si>
  <si>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</si>
  <si>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</si>
  <si>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</si>
  <si>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</si>
  <si>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</si>
  <si>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</si>
  <si>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</si>
  <si>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</si>
  <si>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</si>
  <si>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</si>
  <si>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</si>
  <si>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</si>
  <si>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</si>
  <si>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</si>
  <si>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</si>
  <si>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</si>
  <si>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</si>
  <si>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</si>
  <si>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</si>
  <si>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</si>
  <si>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</si>
  <si>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</si>
  <si>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</si>
  <si>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</si>
  <si>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</si>
  <si>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</si>
  <si>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</si>
  <si>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</si>
  <si>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</si>
  <si>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</si>
  <si>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</si>
  <si>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</si>
  <si>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</si>
  <si>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</si>
  <si>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</si>
  <si>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</si>
  <si>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</si>
  <si>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</si>
  <si>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</si>
  <si>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</si>
  <si>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</si>
  <si>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</si>
  <si>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</si>
  <si>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</si>
  <si>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</si>
  <si>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</si>
  <si>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</si>
  <si>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</si>
  <si>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</si>
  <si>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</si>
  <si>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</si>
  <si>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</si>
  <si>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</si>
  <si>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</si>
  <si>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</si>
  <si>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</si>
  <si>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</si>
  <si>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</si>
  <si>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</si>
  <si>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</si>
  <si>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</si>
  <si>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</si>
  <si>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</si>
  <si>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</si>
  <si>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</si>
  <si>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</si>
  <si>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</si>
  <si>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</si>
  <si>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</si>
  <si>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</si>
  <si>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</si>
  <si>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</si>
  <si>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</si>
  <si>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</si>
  <si>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</si>
  <si>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</si>
  <si>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</si>
  <si>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</si>
  <si>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</si>
  <si>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</si>
  <si>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</si>
  <si>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</si>
  <si>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</si>
  <si>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秋田県横手市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</si>
  <si>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</si>
  <si>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</si>
  <si>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</si>
  <si>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</si>
  <si>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</si>
  <si>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</si>
  <si>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</si>
  <si>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</si>
  <si>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</si>
  <si>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</si>
  <si>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</si>
  <si>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</si>
  <si>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</si>
  <si>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</si>
  <si>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</si>
  <si>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</si>
  <si>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</si>
  <si>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</si>
  <si>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</si>
  <si>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</si>
  <si>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</si>
  <si>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</si>
  <si>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</si>
  <si>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</si>
  <si>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</si>
  <si>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</si>
  <si>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</si>
  <si>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</si>
  <si>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</si>
  <si>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</si>
  <si>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</si>
  <si>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</si>
  <si>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</si>
  <si>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</si>
  <si>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</si>
  <si>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</si>
  <si>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市営介護サービス事業特別会計</t>
    <phoneticPr fontId="5"/>
  </si>
  <si>
    <t>横手市病院事業会計</t>
    <phoneticPr fontId="5"/>
  </si>
  <si>
    <t>法適用企業</t>
    <phoneticPr fontId="5"/>
  </si>
  <si>
    <t>横手市水道事業会計</t>
    <phoneticPr fontId="5"/>
  </si>
  <si>
    <t>横手市下水道事業会計</t>
    <phoneticPr fontId="5"/>
  </si>
  <si>
    <t>市営温泉施設特別会計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</si>
  <si>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</si>
  <si>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</si>
  <si>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</si>
  <si>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</si>
  <si>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</si>
  <si>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</si>
  <si>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</si>
  <si>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</si>
  <si>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</si>
  <si>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</si>
  <si>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</si>
  <si>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</si>
  <si>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</si>
  <si>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</si>
  <si>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</si>
  <si>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</si>
  <si>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</si>
  <si>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</si>
  <si>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</si>
  <si>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</si>
  <si>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</si>
  <si>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</si>
  <si>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</si>
  <si>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</si>
  <si>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</si>
  <si>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</si>
  <si>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</si>
  <si>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</si>
  <si>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</si>
  <si>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</si>
  <si>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</si>
  <si>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</si>
  <si>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</si>
  <si>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</si>
  <si>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</si>
  <si>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</si>
  <si>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</si>
  <si>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</si>
  <si>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</si>
  <si>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</si>
  <si>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</si>
  <si>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</si>
  <si>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</si>
  <si>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</si>
  <si>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</si>
  <si>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</si>
  <si>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</si>
  <si>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</si>
  <si>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</si>
  <si>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</si>
  <si>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</si>
  <si>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</si>
  <si>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</si>
  <si>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</si>
  <si>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</si>
  <si>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</si>
  <si>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</si>
  <si>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</si>
  <si>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</si>
  <si>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</si>
  <si>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</si>
  <si>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</si>
  <si>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</si>
  <si>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</si>
  <si>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</si>
  <si>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</si>
  <si>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</si>
  <si>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</si>
  <si>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</si>
  <si>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</si>
  <si>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</si>
  <si>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</si>
  <si>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</si>
  <si>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</si>
  <si>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</si>
  <si>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</si>
  <si>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</si>
  <si>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</si>
  <si>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</si>
  <si>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</si>
  <si>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</si>
  <si>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</si>
  <si>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</si>
  <si>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</si>
  <si>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</si>
  <si>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</si>
  <si>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</si>
  <si>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</si>
  <si>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</si>
  <si>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</si>
  <si>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</si>
  <si>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</si>
  <si>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</si>
  <si>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</si>
  <si>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</si>
  <si>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</si>
  <si>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</si>
  <si>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</si>
  <si>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</si>
  <si>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</si>
  <si>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</si>
  <si>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</si>
  <si>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</si>
  <si>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</si>
  <si>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</si>
  <si>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</si>
  <si>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</si>
  <si>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</si>
  <si>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</si>
  <si>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</si>
  <si>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</si>
  <si>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</si>
  <si>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</si>
  <si>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</si>
  <si>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</si>
  <si>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</si>
  <si>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</si>
  <si>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</si>
  <si>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</si>
  <si>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</si>
  <si>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</si>
  <si>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</si>
  <si>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</si>
  <si>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</si>
  <si>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</si>
  <si>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</si>
  <si>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</si>
  <si>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</si>
  <si>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</si>
  <si>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</si>
  <si>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</si>
  <si>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</si>
  <si>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</si>
  <si>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</si>
  <si>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</si>
  <si>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</si>
  <si>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0.36</t>
  </si>
  <si>
    <t>▲ 1.57</t>
  </si>
  <si>
    <t>▲ 2.97</t>
  </si>
  <si>
    <t>横手市病院事業会計</t>
  </si>
  <si>
    <t>一般会計</t>
  </si>
  <si>
    <t>横手市下水道事業会計</t>
  </si>
  <si>
    <t>横手市水道事業会計</t>
  </si>
  <si>
    <t>介護保険特別会計</t>
  </si>
  <si>
    <t>国民健康保険特別会計</t>
  </si>
  <si>
    <t>市営温泉施設特別会計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</si>
  <si>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</si>
  <si>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</si>
  <si>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</si>
  <si>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</si>
  <si>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</si>
  <si>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</si>
  <si>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</si>
  <si>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</si>
  <si>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6"/>
  </si>
  <si>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</si>
  <si>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</si>
  <si>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</si>
  <si>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6"/>
  </si>
  <si>
    <t>-</t>
    <phoneticPr fontId="2"/>
  </si>
  <si>
    <t>横手殖林社</t>
    <phoneticPr fontId="2"/>
  </si>
  <si>
    <t>天下森振興公社</t>
    <phoneticPr fontId="2"/>
  </si>
  <si>
    <t>ウッディさんない</t>
    <phoneticPr fontId="2"/>
  </si>
  <si>
    <t>振興基金</t>
    <phoneticPr fontId="5"/>
  </si>
  <si>
    <t>公共施設等総合管理推進基金</t>
    <phoneticPr fontId="5"/>
  </si>
  <si>
    <t>ふるさと応援基金</t>
    <phoneticPr fontId="5"/>
  </si>
  <si>
    <t>中小企業経営安定基金</t>
    <phoneticPr fontId="5"/>
  </si>
  <si>
    <t>ふるさと振興基金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</si>
</sst>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9A4D-42E2-A132-53FB123E3D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121685</c:v>
                </c:pt>
                <c:pt idx="1">
                  <c:v>93325</c:v>
                </c:pt>
                <c:pt idx="2">
                  <c:v>87843</c:v>
                </c:pt>
                <c:pt idx="3">
                  <c:v>83133</c:v>
                </c:pt>
                <c:pt idx="4">
                  <c:v>143571</c:v>
                </c:pt>
              </c:numCache>
            </c:numRef>
          </c:val>
          <c:smooth val="0"/>
          <c:extLst>
            <c:ext xmlns:c16="http://schemas.microsoft.com/office/drawing/2014/chart" uri="{C3380CC4-5D6E-409C-BE32-E72D297353CC}">
              <c16:uniqueId val="{00000001-9A4D-42E2-A132-53FB123E3D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6.83</c:v>
                </c:pt>
                <c:pt idx="1">
                  <c:v>7.84</c:v>
                </c:pt>
                <c:pt idx="2">
                  <c:v>9.8699999999999992</c:v>
                </c:pt>
                <c:pt idx="3">
                  <c:v>8.02</c:v>
                </c:pt>
                <c:pt idx="4">
                  <c:v>7.13</c:v>
                </c:pt>
              </c:numCache>
            </c:numRef>
          </c:val>
          <c:extLst>
            <c:ext xmlns:c16="http://schemas.microsoft.com/office/drawing/2014/chart" uri="{C3380CC4-5D6E-409C-BE32-E72D297353CC}">
              <c16:uniqueId val="{00000000-AECD-4E92-879C-04B215370A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30.91</c:v>
                </c:pt>
                <c:pt idx="1">
                  <c:v>31.74</c:v>
                </c:pt>
                <c:pt idx="2">
                  <c:v>30.96</c:v>
                </c:pt>
                <c:pt idx="3">
                  <c:v>30.98</c:v>
                </c:pt>
                <c:pt idx="4">
                  <c:v>28.34</c:v>
                </c:pt>
              </c:numCache>
            </c:numRef>
          </c:val>
          <c:extLst>
            <c:ext xmlns:c16="http://schemas.microsoft.com/office/drawing/2014/chart" uri="{C3380CC4-5D6E-409C-BE32-E72D297353CC}">
              <c16:uniqueId val="{00000001-AECD-4E92-879C-04B215370A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-0.36</c:v>
                </c:pt>
                <c:pt idx="1">
                  <c:v>2.58</c:v>
                </c:pt>
                <c:pt idx="2">
                  <c:v>0.15</c:v>
                </c:pt>
                <c:pt idx="3">
                  <c:v>-1.57</c:v>
                </c:pt>
                <c:pt idx="4">
                  <c:v>-2.97</c:v>
                </c:pt>
              </c:numCache>
            </c:numRef>
          </c:val>
          <c:smooth val="0"/>
          <c:extLst>
            <c:ext xmlns:c16="http://schemas.microsoft.com/office/drawing/2014/chart" uri="{C3380CC4-5D6E-409C-BE32-E72D297353CC}">
              <c16:uniqueId val="{00000002-AECD-4E92-879C-04B215370A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0.37</c:v>
                </c:pt>
                <c:pt idx="2">
                  <c:v>#N/A</c:v>
                </c:pt>
                <c:pt idx="3">
                  <c:v>0.15</c:v>
                </c:pt>
                <c:pt idx="4">
                  <c:v>#N/A</c:v>
                </c:pt>
                <c:pt idx="5">
                  <c:v>0.14000000000000001</c:v>
                </c:pt>
                <c:pt idx="6">
                  <c:v>#N/A</c:v>
                </c:pt>
                <c:pt idx="7">
                  <c:v>0.02</c:v>
                </c:pt>
                <c:pt idx="8">
                  <c:v>#N/A</c:v>
                </c:pt>
                <c:pt idx="9">
                  <c:v>0</c:v>
                </c:pt>
              </c:numCache>
            </c:numRef>
          </c:val>
          <c:extLst>
            <c:ext xmlns:c16="http://schemas.microsoft.com/office/drawing/2014/chart" uri="{C3380CC4-5D6E-409C-BE32-E72D297353CC}">
              <c16:uniqueId val="{00000000-C5CF-416C-B405-4929933CC5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CF-416C-B405-4929933CC58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5CF-416C-B405-4929933CC58C}"/>
            </c:ext>
          </c:extLst>
        </c:ser>
        <c:ser>
          <c:idx val="3"/>
          <c:order val="3"/>
          <c:tx>
            <c:strRef>
              <c:f>データシート!$A$30</c:f>
              <c:strCache>
                <c:ptCount val="1"/>
                <c:pt idx="0">
                  <c:v>市営温泉施設特別会計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0.05</c:v>
                </c:pt>
                <c:pt idx="8">
                  <c:v>#N/A</c:v>
                </c:pt>
                <c:pt idx="9">
                  <c:v>0.05</c:v>
                </c:pt>
              </c:numCache>
            </c:numRef>
          </c:val>
          <c:extLst>
            <c:ext xmlns:c16="http://schemas.microsoft.com/office/drawing/2014/chart" uri="{C3380CC4-5D6E-409C-BE32-E72D297353CC}">
              <c16:uniqueId val="{00000003-C5CF-416C-B405-4929933CC58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1.54</c:v>
                </c:pt>
                <c:pt idx="2">
                  <c:v>#N/A</c:v>
                </c:pt>
                <c:pt idx="3">
                  <c:v>2.0699999999999998</c:v>
                </c:pt>
                <c:pt idx="4">
                  <c:v>#N/A</c:v>
                </c:pt>
                <c:pt idx="5">
                  <c:v>2.37</c:v>
                </c:pt>
                <c:pt idx="6">
                  <c:v>#N/A</c:v>
                </c:pt>
                <c:pt idx="7">
                  <c:v>2.4</c:v>
                </c:pt>
                <c:pt idx="8">
                  <c:v>#N/A</c:v>
                </c:pt>
                <c:pt idx="9">
                  <c:v>1.04</c:v>
                </c:pt>
              </c:numCache>
            </c:numRef>
          </c:val>
          <c:extLst>
            <c:ext xmlns:c16="http://schemas.microsoft.com/office/drawing/2014/chart" uri="{C3380CC4-5D6E-409C-BE32-E72D297353CC}">
              <c16:uniqueId val="{00000004-C5CF-416C-B405-4929933CC58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0.93</c:v>
                </c:pt>
                <c:pt idx="4">
                  <c:v>#N/A</c:v>
                </c:pt>
                <c:pt idx="5">
                  <c:v>1.74</c:v>
                </c:pt>
                <c:pt idx="6">
                  <c:v>#N/A</c:v>
                </c:pt>
                <c:pt idx="7">
                  <c:v>1.31</c:v>
                </c:pt>
                <c:pt idx="8">
                  <c:v>#N/A</c:v>
                </c:pt>
                <c:pt idx="9">
                  <c:v>1.32</c:v>
                </c:pt>
              </c:numCache>
            </c:numRef>
          </c:val>
          <c:extLst>
            <c:ext xmlns:c16="http://schemas.microsoft.com/office/drawing/2014/chart" uri="{C3380CC4-5D6E-409C-BE32-E72D297353CC}">
              <c16:uniqueId val="{00000005-C5CF-416C-B405-4929933CC58C}"/>
            </c:ext>
          </c:extLst>
        </c:ser>
        <c:ser>
          <c:idx val="6"/>
          <c:order val="6"/>
          <c:tx>
            <c:strRef>
              <c:f>データシート!$A$33</c:f>
              <c:strCache>
                <c:ptCount val="1"/>
                <c:pt idx="0">
                  <c:v>横手市水道事業会計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5.38</c:v>
                </c:pt>
                <c:pt idx="2">
                  <c:v>#N/A</c:v>
                </c:pt>
                <c:pt idx="3">
                  <c:v>4.88</c:v>
                </c:pt>
                <c:pt idx="4">
                  <c:v>#N/A</c:v>
                </c:pt>
                <c:pt idx="5">
                  <c:v>4.5599999999999996</c:v>
                </c:pt>
                <c:pt idx="6">
                  <c:v>#N/A</c:v>
                </c:pt>
                <c:pt idx="7">
                  <c:v>4.34</c:v>
                </c:pt>
                <c:pt idx="8">
                  <c:v>#N/A</c:v>
                </c:pt>
                <c:pt idx="9">
                  <c:v>3.57</c:v>
                </c:pt>
              </c:numCache>
            </c:numRef>
          </c:val>
          <c:extLst>
            <c:ext xmlns:c16="http://schemas.microsoft.com/office/drawing/2014/chart" uri="{C3380CC4-5D6E-409C-BE32-E72D297353CC}">
              <c16:uniqueId val="{00000006-C5CF-416C-B405-4929933CC58C}"/>
            </c:ext>
          </c:extLst>
        </c:ser>
        <c:ser>
          <c:idx val="7"/>
          <c:order val="7"/>
          <c:tx>
            <c:strRef>
              <c:f>データシート!$A$34</c:f>
              <c:strCache>
                <c:ptCount val="1"/>
                <c:pt idx="0">
                  <c:v>横手市下水道事業会計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4.05</c:v>
                </c:pt>
                <c:pt idx="2">
                  <c:v>#N/A</c:v>
                </c:pt>
                <c:pt idx="3">
                  <c:v>4.1100000000000003</c:v>
                </c:pt>
                <c:pt idx="4">
                  <c:v>#N/A</c:v>
                </c:pt>
                <c:pt idx="5">
                  <c:v>4.4800000000000004</c:v>
                </c:pt>
                <c:pt idx="6">
                  <c:v>#N/A</c:v>
                </c:pt>
                <c:pt idx="7">
                  <c:v>4.21</c:v>
                </c:pt>
                <c:pt idx="8">
                  <c:v>#N/A</c:v>
                </c:pt>
                <c:pt idx="9">
                  <c:v>3.69</c:v>
                </c:pt>
              </c:numCache>
            </c:numRef>
          </c:val>
          <c:extLst>
            <c:ext xmlns:c16="http://schemas.microsoft.com/office/drawing/2014/chart" uri="{C3380CC4-5D6E-409C-BE32-E72D297353CC}">
              <c16:uniqueId val="{00000007-C5CF-416C-B405-4929933CC5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6.64</c:v>
                </c:pt>
                <c:pt idx="2">
                  <c:v>#N/A</c:v>
                </c:pt>
                <c:pt idx="3">
                  <c:v>7.8</c:v>
                </c:pt>
                <c:pt idx="4">
                  <c:v>#N/A</c:v>
                </c:pt>
                <c:pt idx="5">
                  <c:v>9.86</c:v>
                </c:pt>
                <c:pt idx="6">
                  <c:v>#N/A</c:v>
                </c:pt>
                <c:pt idx="7">
                  <c:v>8.02</c:v>
                </c:pt>
                <c:pt idx="8">
                  <c:v>#N/A</c:v>
                </c:pt>
                <c:pt idx="9">
                  <c:v>7.13</c:v>
                </c:pt>
              </c:numCache>
            </c:numRef>
          </c:val>
          <c:extLst>
            <c:ext xmlns:c16="http://schemas.microsoft.com/office/drawing/2014/chart" uri="{C3380CC4-5D6E-409C-BE32-E72D297353CC}">
              <c16:uniqueId val="{00000008-C5CF-416C-B405-4929933CC58C}"/>
            </c:ext>
          </c:extLst>
        </c:ser>
        <c:ser>
          <c:idx val="9"/>
          <c:order val="9"/>
          <c:tx>
            <c:strRef>
              <c:f>データシート!$A$36</c:f>
              <c:strCache>
                <c:ptCount val="1"/>
                <c:pt idx="0">
                  <c:v>横手市病院事業会計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14.98</c:v>
                </c:pt>
                <c:pt idx="2">
                  <c:v>#N/A</c:v>
                </c:pt>
                <c:pt idx="3">
                  <c:v>14.4</c:v>
                </c:pt>
                <c:pt idx="4">
                  <c:v>#N/A</c:v>
                </c:pt>
                <c:pt idx="5">
                  <c:v>14.61</c:v>
                </c:pt>
                <c:pt idx="6">
                  <c:v>#N/A</c:v>
                </c:pt>
                <c:pt idx="7">
                  <c:v>12.87</c:v>
                </c:pt>
                <c:pt idx="8">
                  <c:v>#N/A</c:v>
                </c:pt>
                <c:pt idx="9">
                  <c:v>10.42</c:v>
                </c:pt>
              </c:numCache>
            </c:numRef>
          </c:val>
          <c:extLst>
            <c:ext xmlns:c16="http://schemas.microsoft.com/office/drawing/2014/chart" uri="{C3380CC4-5D6E-409C-BE32-E72D297353CC}">
              <c16:uniqueId val="{00000009-C5CF-416C-B405-4929933CC5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5828</c:v>
                </c:pt>
                <c:pt idx="5">
                  <c:v>5769</c:v>
                </c:pt>
                <c:pt idx="8">
                  <c:v>5848</c:v>
                </c:pt>
                <c:pt idx="11">
                  <c:v>5897</c:v>
                </c:pt>
                <c:pt idx="14">
                  <c:v>5885</c:v>
                </c:pt>
              </c:numCache>
            </c:numRef>
          </c:val>
          <c:extLst>
            <c:ext xmlns:c16="http://schemas.microsoft.com/office/drawing/2014/chart" uri="{C3380CC4-5D6E-409C-BE32-E72D297353CC}">
              <c16:uniqueId val="{00000000-1725-495C-AEBF-C4EE6D0113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25-495C-AEBF-C4EE6D0113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72</c:v>
                </c:pt>
                <c:pt idx="3">
                  <c:v>35</c:v>
                </c:pt>
                <c:pt idx="6">
                  <c:v>22</c:v>
                </c:pt>
                <c:pt idx="9">
                  <c:v>23</c:v>
                </c:pt>
                <c:pt idx="12">
                  <c:v>27</c:v>
                </c:pt>
              </c:numCache>
            </c:numRef>
          </c:val>
          <c:extLst>
            <c:ext xmlns:c16="http://schemas.microsoft.com/office/drawing/2014/chart" uri="{C3380CC4-5D6E-409C-BE32-E72D297353CC}">
              <c16:uniqueId val="{00000002-1725-495C-AEBF-C4EE6D0113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25-495C-AEBF-C4EE6D0113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1189</c:v>
                </c:pt>
                <c:pt idx="3">
                  <c:v>1116</c:v>
                </c:pt>
                <c:pt idx="6">
                  <c:v>1130</c:v>
                </c:pt>
                <c:pt idx="9">
                  <c:v>1035</c:v>
                </c:pt>
                <c:pt idx="12">
                  <c:v>1090</c:v>
                </c:pt>
              </c:numCache>
            </c:numRef>
          </c:val>
          <c:extLst>
            <c:ext xmlns:c16="http://schemas.microsoft.com/office/drawing/2014/chart" uri="{C3380CC4-5D6E-409C-BE32-E72D297353CC}">
              <c16:uniqueId val="{00000004-1725-495C-AEBF-C4EE6D0113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25-495C-AEBF-C4EE6D0113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25-495C-AEBF-C4EE6D0113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6378</c:v>
                </c:pt>
                <c:pt idx="3">
                  <c:v>6537</c:v>
                </c:pt>
                <c:pt idx="6">
                  <c:v>6716</c:v>
                </c:pt>
                <c:pt idx="9">
                  <c:v>6964</c:v>
                </c:pt>
                <c:pt idx="12">
                  <c:v>7079</c:v>
                </c:pt>
              </c:numCache>
            </c:numRef>
          </c:val>
          <c:extLst>
            <c:ext xmlns:c16="http://schemas.microsoft.com/office/drawing/2014/chart" uri="{C3380CC4-5D6E-409C-BE32-E72D297353CC}">
              <c16:uniqueId val="{00000007-1725-495C-AEBF-C4EE6D0113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1811</c:v>
                </c:pt>
                <c:pt idx="2">
                  <c:v>#N/A</c:v>
                </c:pt>
                <c:pt idx="3">
                  <c:v>#N/A</c:v>
                </c:pt>
                <c:pt idx="4">
                  <c:v>1919</c:v>
                </c:pt>
                <c:pt idx="5">
                  <c:v>#N/A</c:v>
                </c:pt>
                <c:pt idx="6">
                  <c:v>#N/A</c:v>
                </c:pt>
                <c:pt idx="7">
                  <c:v>2020</c:v>
                </c:pt>
                <c:pt idx="8">
                  <c:v>#N/A</c:v>
                </c:pt>
                <c:pt idx="9">
                  <c:v>#N/A</c:v>
                </c:pt>
                <c:pt idx="10">
                  <c:v>2125</c:v>
                </c:pt>
                <c:pt idx="11">
                  <c:v>#N/A</c:v>
                </c:pt>
                <c:pt idx="12">
                  <c:v>#N/A</c:v>
                </c:pt>
                <c:pt idx="13">
                  <c:v>2311</c:v>
                </c:pt>
                <c:pt idx="14">
                  <c:v>#N/A</c:v>
                </c:pt>
              </c:numCache>
            </c:numRef>
          </c:val>
          <c:smooth val="0"/>
          <c:extLst>
            <c:ext xmlns:c16="http://schemas.microsoft.com/office/drawing/2014/chart" uri="{C3380CC4-5D6E-409C-BE32-E72D297353CC}">
              <c16:uniqueId val="{00000008-1725-495C-AEBF-C4EE6D0113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62268</c:v>
                </c:pt>
                <c:pt idx="5">
                  <c:v>59362</c:v>
                </c:pt>
                <c:pt idx="8">
                  <c:v>56963</c:v>
                </c:pt>
                <c:pt idx="11">
                  <c:v>54761</c:v>
                </c:pt>
                <c:pt idx="14">
                  <c:v>54321</c:v>
                </c:pt>
              </c:numCache>
            </c:numRef>
          </c:val>
          <c:extLst>
            <c:ext xmlns:c16="http://schemas.microsoft.com/office/drawing/2014/chart" uri="{C3380CC4-5D6E-409C-BE32-E72D297353CC}">
              <c16:uniqueId val="{00000000-1F22-44F7-A2C1-59D49145ED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915</c:v>
                </c:pt>
                <c:pt idx="5">
                  <c:v>686</c:v>
                </c:pt>
                <c:pt idx="8">
                  <c:v>566</c:v>
                </c:pt>
                <c:pt idx="11">
                  <c:v>461</c:v>
                </c:pt>
                <c:pt idx="14">
                  <c:v>841</c:v>
                </c:pt>
              </c:numCache>
            </c:numRef>
          </c:val>
          <c:extLst>
            <c:ext xmlns:c16="http://schemas.microsoft.com/office/drawing/2014/chart" uri="{C3380CC4-5D6E-409C-BE32-E72D297353CC}">
              <c16:uniqueId val="{00000001-1F22-44F7-A2C1-59D49145ED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19910</c:v>
                </c:pt>
                <c:pt idx="5">
                  <c:v>20536</c:v>
                </c:pt>
                <c:pt idx="8">
                  <c:v>20209</c:v>
                </c:pt>
                <c:pt idx="11">
                  <c:v>19979</c:v>
                </c:pt>
                <c:pt idx="14">
                  <c:v>18581</c:v>
                </c:pt>
              </c:numCache>
            </c:numRef>
          </c:val>
          <c:extLst>
            <c:ext xmlns:c16="http://schemas.microsoft.com/office/drawing/2014/chart" uri="{C3380CC4-5D6E-409C-BE32-E72D297353CC}">
              <c16:uniqueId val="{00000002-1F22-44F7-A2C1-59D49145ED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22-44F7-A2C1-59D49145ED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22-44F7-A2C1-59D49145ED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22-44F7-A2C1-59D49145ED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5906</c:v>
                </c:pt>
                <c:pt idx="3">
                  <c:v>6036</c:v>
                </c:pt>
                <c:pt idx="6">
                  <c:v>6306</c:v>
                </c:pt>
                <c:pt idx="9">
                  <c:v>6694</c:v>
                </c:pt>
                <c:pt idx="12">
                  <c:v>6888</c:v>
                </c:pt>
              </c:numCache>
            </c:numRef>
          </c:val>
          <c:extLst>
            <c:ext xmlns:c16="http://schemas.microsoft.com/office/drawing/2014/chart" uri="{C3380CC4-5D6E-409C-BE32-E72D297353CC}">
              <c16:uniqueId val="{00000006-1F22-44F7-A2C1-59D49145ED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F22-44F7-A2C1-59D49145ED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11768</c:v>
                </c:pt>
                <c:pt idx="3">
                  <c:v>11178</c:v>
                </c:pt>
                <c:pt idx="6">
                  <c:v>10408</c:v>
                </c:pt>
                <c:pt idx="9">
                  <c:v>9558</c:v>
                </c:pt>
                <c:pt idx="12">
                  <c:v>9229</c:v>
                </c:pt>
              </c:numCache>
            </c:numRef>
          </c:val>
          <c:extLst>
            <c:ext xmlns:c16="http://schemas.microsoft.com/office/drawing/2014/chart" uri="{C3380CC4-5D6E-409C-BE32-E72D297353CC}">
              <c16:uniqueId val="{00000008-1F22-44F7-A2C1-59D49145ED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84</c:v>
                </c:pt>
                <c:pt idx="3">
                  <c:v>58</c:v>
                </c:pt>
                <c:pt idx="6">
                  <c:v>45</c:v>
                </c:pt>
                <c:pt idx="9">
                  <c:v>66</c:v>
                </c:pt>
                <c:pt idx="12">
                  <c:v>57</c:v>
                </c:pt>
              </c:numCache>
            </c:numRef>
          </c:val>
          <c:extLst>
            <c:ext xmlns:c16="http://schemas.microsoft.com/office/drawing/2014/chart" uri="{C3380CC4-5D6E-409C-BE32-E72D297353CC}">
              <c16:uniqueId val="{00000009-1F22-44F7-A2C1-59D49145ED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68963</c:v>
                </c:pt>
                <c:pt idx="3">
                  <c:v>66781</c:v>
                </c:pt>
                <c:pt idx="6">
                  <c:v>64371</c:v>
                </c:pt>
                <c:pt idx="9">
                  <c:v>61614</c:v>
                </c:pt>
                <c:pt idx="12">
                  <c:v>61969</c:v>
                </c:pt>
              </c:numCache>
            </c:numRef>
          </c:val>
          <c:extLst>
            <c:ext xmlns:c16="http://schemas.microsoft.com/office/drawing/2014/chart" uri="{C3380CC4-5D6E-409C-BE32-E72D297353CC}">
              <c16:uniqueId val="{0000000A-1F22-44F7-A2C1-59D49145ED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3626</c:v>
                </c:pt>
                <c:pt idx="2">
                  <c:v>#N/A</c:v>
                </c:pt>
                <c:pt idx="3">
                  <c:v>#N/A</c:v>
                </c:pt>
                <c:pt idx="4">
                  <c:v>3469</c:v>
                </c:pt>
                <c:pt idx="5">
                  <c:v>#N/A</c:v>
                </c:pt>
                <c:pt idx="6">
                  <c:v>#N/A</c:v>
                </c:pt>
                <c:pt idx="7">
                  <c:v>3392</c:v>
                </c:pt>
                <c:pt idx="8">
                  <c:v>#N/A</c:v>
                </c:pt>
                <c:pt idx="9">
                  <c:v>#N/A</c:v>
                </c:pt>
                <c:pt idx="10">
                  <c:v>2730</c:v>
                </c:pt>
                <c:pt idx="11">
                  <c:v>#N/A</c:v>
                </c:pt>
                <c:pt idx="12">
                  <c:v>#N/A</c:v>
                </c:pt>
                <c:pt idx="13">
                  <c:v>4399</c:v>
                </c:pt>
                <c:pt idx="14">
                  <c:v>#N/A</c:v>
                </c:pt>
              </c:numCache>
            </c:numRef>
          </c:val>
          <c:smooth val="0"/>
          <c:extLst>
            <c:ext xmlns:c16="http://schemas.microsoft.com/office/drawing/2014/chart" uri="{C3380CC4-5D6E-409C-BE32-E72D297353CC}">
              <c16:uniqueId val="{0000000B-1F22-44F7-A2C1-59D49145ED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9381</c:v>
                </c:pt>
                <c:pt idx="1">
                  <c:v>9447</c:v>
                </c:pt>
                <c:pt idx="2">
                  <c:v>8767</c:v>
                </c:pt>
              </c:numCache>
            </c:numRef>
          </c:val>
          <c:extLst>
            <c:ext xmlns:c16="http://schemas.microsoft.com/office/drawing/2014/chart" uri="{C3380CC4-5D6E-409C-BE32-E72D297353CC}">
              <c16:uniqueId val="{00000000-422C-422D-8253-177D15B393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6011</c:v>
                </c:pt>
                <c:pt idx="1">
                  <c:v>5412</c:v>
                </c:pt>
                <c:pt idx="2">
                  <c:v>4883</c:v>
                </c:pt>
              </c:numCache>
            </c:numRef>
          </c:val>
          <c:extLst>
            <c:ext xmlns:c16="http://schemas.microsoft.com/office/drawing/2014/chart" uri="{C3380CC4-5D6E-409C-BE32-E72D297353CC}">
              <c16:uniqueId val="{00000001-422C-422D-8253-177D15B393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6296</c:v>
                </c:pt>
                <c:pt idx="1">
                  <c:v>6228</c:v>
                </c:pt>
                <c:pt idx="2">
                  <c:v>5547</c:v>
                </c:pt>
              </c:numCache>
            </c:numRef>
          </c:val>
          <c:extLst>
            <c:ext xmlns:c16="http://schemas.microsoft.com/office/drawing/2014/chart" uri="{C3380CC4-5D6E-409C-BE32-E72D297353CC}">
              <c16:uniqueId val="{00000002-422C-422D-8253-177D15B393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地方債元利償還金は、令和４年度借入分から据置期間を設けないこととしたことにより、前年度と比較し、</a:t>
          </a:r>
          <a:r>
            <a:rPr kumimoji="1" lang="en-US" altLang="ja-JP" sz="1300">
              <a:latin typeface="ＭＳ ゴシック" pitchFamily="49" charset="-128"/>
              <a:ea typeface="ＭＳ ゴシック" pitchFamily="49" charset="-128"/>
            </a:rPr>
            <a:t>115</a:t>
          </a:r>
          <a:r>
            <a:rPr kumimoji="1" lang="ja-JP" altLang="en-US" sz="1300">
              <a:latin typeface="ＭＳ ゴシック" pitchFamily="49" charset="-128"/>
              <a:ea typeface="ＭＳ ゴシック" pitchFamily="49" charset="-128"/>
            </a:rPr>
            <a:t>百万円の増加となっている。また算入公債費は、臨時財政対策債について需要額が減少傾向にあり、算入終了した平成</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年度発行可能額と令和５年度発行可能額との差額が大きかったことなどを主な要因に、前年度比</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今後は、市街地再開発や横手市財産経営推進計画に基づく公共施設解体・改修事業などの大型事業の実施により地方債の発行が増加し、元利償還金は増加するものと予想されるため、事業の選択と集中により、公債費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地方債現在高について、据置期間廃止により償還が進んだものの、市街地再開発事業や災害復旧事業などによる発行額の増加に伴い、前年度末と比較して</a:t>
          </a:r>
          <a:r>
            <a:rPr kumimoji="1" lang="en-US" altLang="ja-JP" sz="1400">
              <a:latin typeface="ＭＳ ゴシック" pitchFamily="49" charset="-128"/>
              <a:ea typeface="ＭＳ ゴシック" pitchFamily="49" charset="-128"/>
            </a:rPr>
            <a:t>355,270</a:t>
          </a:r>
          <a:r>
            <a:rPr kumimoji="1" lang="ja-JP" altLang="en-US" sz="1400">
              <a:latin typeface="ＭＳ ゴシック" pitchFamily="49" charset="-128"/>
              <a:ea typeface="ＭＳ ゴシック" pitchFamily="49" charset="-128"/>
            </a:rPr>
            <a:t>千円増加した。また、退職手当負担見込額については、定年延長等を要因に前年度よりも増加している。水道事業、下水道事業の元金残高の減少により公営企業債等繰入見込額は減少したものの、結果として将来負担比率の分子は増加した。</a:t>
          </a:r>
        </a:p>
        <a:p>
          <a:r>
            <a:rPr kumimoji="1" lang="ja-JP" altLang="en-US" sz="1400">
              <a:latin typeface="ＭＳ ゴシック" pitchFamily="49" charset="-128"/>
              <a:ea typeface="ＭＳ ゴシック" pitchFamily="49" charset="-128"/>
            </a:rPr>
            <a:t>　今後は、大型公共施設整備事業などにより財政調整基金の取崩額の増加を見込んでいるほか、地方債償還額の増加に伴う減債基金の取崩しを予定しており、充当可能基金の減少も懸念されることから、事業の選択と集中による地方債の発行の抑制及び交付税措置の有利な地方債の活用等により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秋田県横手市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財政調整基金は、取崩額が積立額を上回り、当該年度末現在高は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減債基金は、公債費負担軽減策として借入時に据置期間を設けないことしたことに伴う公債費の一時的な増加に対応するために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百万円取崩しを行ったことにより減少となった。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その他特定目的基金では、振興基金において取崩しによる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百万円の減少、公共施設等総合管理推進基金において取崩しによる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百万円の減少、ふるさと応援基金において取崩し額が積立額を上回ったことによる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百万円の減少、中小企業経営安定基金において取崩しの増による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社会情勢の影響による市税の減収や、大規模な災害の発生などの不測の事態に備えるため、令和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月策定の中期財政見通しに基づき、財政調整基金及び減債基金の残高の合計額について、標準財政規模の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％の範囲内で維持することを基本方針としていく。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振興基金：市民の連帯の強化を推進し、地域の振興及び均衡ある発展を目指すもの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ふるさと応援基金：ふるさとを応援するために、横手市に寄附された寄附金を適正に管理し、運用するもの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中小企業経営安定基金：県の中小企業融資制度経営安定資金制度を利用して融資を受けた企業に対する利子補給を行うためのもの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ふるさと振興基金：市民の連携の強化及び地域振興のためのもの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振興基金：地域の振興及び均衡ある発展に寄与した事業へ充当するための取崩しによる減少（△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公共施設等総合管理推進基金：公共施設の解体・改修事業等へ充当するための取崩しによる減少（△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ふるさと応援基金：寄附金の適正管理を目的に、寄附相当額の積立時期を後年度へ移行したことによる減少（△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新市建設計画に位置付けられた自主的なまちづくり活動や、市民自らの参加による地域行事の展開などの地域振興及び均衡ある発展に資するソフト事業を継続して実施していくため、横手市財政計画に基づき、取り崩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に向け、公共施設などの除却経費から、補助金、地方債等の特定財源を控除した後の一般財源相当額に充当するため、横手市財政計画に基づき取り崩していく見込みである。一方で、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％相当額は積立てることとし、横手市財産経営推進計画期間中に集中して取り組むことができるよう残高を確保していく。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財政調整基金は、大型公共施設建設や市街地再開発事業などにより取崩額が積立額を上回り、当該年度末現在高は前年度比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を財政調整基金か減債基金のいずれかに積立てることとしている。長期的視野に立った計画的な財政運営を行うため、財源に余裕がある年度に積立てし、財源不足が生じる年度には取崩しを行っていく。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世界情勢不安等による資材高騰や人件費の増加、人口減少に伴う各種税収減により、今まで以上に自主財源の確保が厳しくなっていくことから、横手市財政計画においては、令和７年度以降も大幅な取崩しを見込んで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減債基金は、公債費負担軽減策として借入時に据置期間を設けないとしたことに伴う公債費の一時的な増加に対応するために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地方債償還額の増加に伴う取崩しにより、残高は減少していく見込みである。今後の金利変動等の公債費の償還リスクに備えるため、本市が実施している収支改善の取組を着実に進め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で、人口減少や全国平均を上回る高齢化率（令和２年国勢調査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％）により類似団体平均と比較し、低い水準にある。</a:t>
          </a:r>
        </a:p>
        <a:p>
          <a:r>
            <a:rPr kumimoji="1" lang="ja-JP" altLang="en-US" sz="1300">
              <a:latin typeface="ＭＳ Ｐゴシック" panose="020B0600070205080204" pitchFamily="50" charset="-128"/>
              <a:ea typeface="ＭＳ Ｐゴシック" panose="020B0600070205080204" pitchFamily="50" charset="-128"/>
            </a:rPr>
            <a:t>　市税の収納状況については、収納率は</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％となり、昨年度から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ポイント上昇した。今後はより一層の収納率向上に努める。</a:t>
          </a:r>
        </a:p>
        <a:p>
          <a:r>
            <a:rPr kumimoji="1" lang="ja-JP" altLang="en-US" sz="1300">
              <a:latin typeface="ＭＳ Ｐゴシック" panose="020B0600070205080204" pitchFamily="50" charset="-128"/>
              <a:ea typeface="ＭＳ Ｐゴシック" panose="020B0600070205080204" pitchFamily="50" charset="-128"/>
            </a:rPr>
            <a:t>　また、不用財産の売却（処分）等による自主財源の確保のほか、横手市財産経営推進計画、第３次横手市定員適正化計画などに基づいた効率的な行政運営に取り組み、財政の健全化を図っていく。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令和４年度借入分から据置期間を設けないこととしたことに伴う公債費の増加等により、比率が増加した。</a:t>
          </a:r>
        </a:p>
        <a:p>
          <a:r>
            <a:rPr kumimoji="1" lang="ja-JP" altLang="en-US" sz="1300">
              <a:latin typeface="ＭＳ Ｐゴシック" panose="020B0600070205080204" pitchFamily="50" charset="-128"/>
              <a:ea typeface="ＭＳ Ｐゴシック" panose="020B0600070205080204" pitchFamily="50" charset="-128"/>
            </a:rPr>
            <a:t>　今後も、市街地再開発や大型公共施設の整備、大規模改修等による公債費の増加が見込まれることから、第３次横手市定員適正化計画等に基づく人件費等の義務的経費縮減や、既存事業の継続的見直しを実施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97155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052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57468</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30268"/>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64</xdr:row>
      <xdr:rowOff>57468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342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72072</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34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107649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a:t>
          </a:r>
          <a:r>
            <a:rPr kumimoji="1" lang="en-US" altLang="ja-JP" sz="1300">
              <a:latin typeface="ＭＳ Ｐゴシック" panose="020B0600070205080204" pitchFamily="50" charset="-128"/>
              <a:ea typeface="ＭＳ Ｐゴシック" panose="020B0600070205080204" pitchFamily="50" charset="-128"/>
            </a:rPr>
            <a:t>25,525</a:t>
          </a:r>
          <a:r>
            <a:rPr kumimoji="1" lang="ja-JP" altLang="en-US" sz="1300">
              <a:latin typeface="ＭＳ Ｐゴシック" panose="020B0600070205080204" pitchFamily="50" charset="-128"/>
              <a:ea typeface="ＭＳ Ｐゴシック" panose="020B0600070205080204" pitchFamily="50" charset="-128"/>
            </a:rPr>
            <a:t>円増加しており、依然として類似団体平均を大きく上回っている。これは、ごみ処理業務や消防業務を市単独で運営していることや、保育所や学童保育、福祉施設の直営箇所が多いことが要因となっている。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今後は、第３次横手市定員適正化計画に基づき、職員の定員適正化に取り組むとともに、施設の民営化や、横手市財産経営推進計画に基づく施設の統廃合を進め、コストの低減を図っていく。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117118</xdr:rowOff>
    </xdr:from>
    <xdr:to>
      <xdr:col>23</xdr:col>
      <xdr:colOff>133350</xdr:colOff>
      <xdr:row>85</xdr:row>
      <xdr:rowOff>121645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8918"/>
          <a:ext cx="838200" cy="1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117118</xdr:rowOff>
    </xdr:from>
    <xdr:to>
      <xdr:col>19</xdr:col>
      <xdr:colOff>133350</xdr:colOff>
      <xdr:row>84</xdr:row>
      <xdr:rowOff>125999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8918"/>
          <a:ext cx="889000" cy="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125999</xdr:rowOff>
    </xdr:from>
    <xdr:to>
      <xdr:col>15</xdr:col>
      <xdr:colOff>82550</xdr:colOff>
      <xdr:row>84</xdr:row>
      <xdr:rowOff>150879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27799"/>
          <a:ext cx="88900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49609</xdr:rowOff>
    </xdr:from>
    <xdr:to>
      <xdr:col>11</xdr:col>
      <xdr:colOff>31750</xdr:colOff>
      <xdr:row>84</xdr:row>
      <xdr:rowOff>150879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51409"/>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70845</xdr:rowOff>
    </xdr:from>
    <xdr:to>
      <xdr:col>23</xdr:col>
      <xdr:colOff>184150</xdr:colOff>
      <xdr:row>86</xdr:row>
      <xdr:rowOff>995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42922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1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66318</xdr:rowOff>
    </xdr:from>
    <xdr:to>
      <xdr:col>19</xdr:col>
      <xdr:colOff>184150</xdr:colOff>
      <xdr:row>84</xdr:row>
      <xdr:rowOff>167918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152695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75199</xdr:rowOff>
    </xdr:from>
    <xdr:to>
      <xdr:col>15</xdr:col>
      <xdr:colOff>133350</xdr:colOff>
      <xdr:row>85</xdr:row>
      <xdr:rowOff>5349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161576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100079</xdr:rowOff>
    </xdr:from>
    <xdr:to>
      <xdr:col>11</xdr:col>
      <xdr:colOff>82550</xdr:colOff>
      <xdr:row>85</xdr:row>
      <xdr:rowOff>30229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15006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8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170259</xdr:rowOff>
    </xdr:from>
    <xdr:to>
      <xdr:col>7</xdr:col>
      <xdr:colOff>31750</xdr:colOff>
      <xdr:row>84</xdr:row>
      <xdr:rowOff>100409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85186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8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秋田県人事委員会勧告に準拠しつつ、地域実情との均衡を保った給与水準になるように努めていることから、類似団体平均を下回っている。今後も定員管理の適正化と併せ、適正水準を維持していく。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消防業務の市単独運営や保育所、学童保育、特別養護老人ホーム等の直営箇所が多いこと等により、類似団体平均と比較すると依然として職員数が多い状況にある。</a:t>
          </a:r>
        </a:p>
        <a:p>
          <a:r>
            <a:rPr kumimoji="1" lang="ja-JP" altLang="en-US" sz="1300">
              <a:latin typeface="ＭＳ Ｐゴシック" panose="020B0600070205080204" pitchFamily="50" charset="-128"/>
              <a:ea typeface="ＭＳ Ｐゴシック" panose="020B0600070205080204" pitchFamily="50" charset="-128"/>
            </a:rPr>
            <a:t>　今後は、公立保育所や学童保育などの福祉施設の民営化を進めるなど、第３次横手市定員適正化計画に基づき、定員適正化の取組を進めていく。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13184</xdr:rowOff>
    </xdr:from>
    <xdr:to>
      <xdr:col>81</xdr:col>
      <xdr:colOff>44450</xdr:colOff>
      <xdr:row>63</xdr:row>
      <xdr:rowOff>46506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4534"/>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13184</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1453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15482</xdr:rowOff>
    </xdr:from>
    <xdr:to>
      <xdr:col>72</xdr:col>
      <xdr:colOff>203200</xdr:colOff>
      <xdr:row>63</xdr:row>
      <xdr:rowOff>17780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683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15482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5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167156</xdr:rowOff>
    </xdr:from>
    <xdr:to>
      <xdr:col>81</xdr:col>
      <xdr:colOff>95250</xdr:colOff>
      <xdr:row>63</xdr:row>
      <xdr:rowOff>97306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139233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133834</xdr:rowOff>
    </xdr:from>
    <xdr:to>
      <xdr:col>77</xdr:col>
      <xdr:colOff>95250</xdr:colOff>
      <xdr:row>63</xdr:row>
      <xdr:rowOff>63984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48761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136132</xdr:rowOff>
    </xdr:from>
    <xdr:to>
      <xdr:col>68</xdr:col>
      <xdr:colOff>203200</xdr:colOff>
      <xdr:row>63</xdr:row>
      <xdr:rowOff>66282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51059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当該年度のみで見ると、元利償還金の額が増えたことから前年度より増加しており、３か年平均を引き上げる結果となった。</a:t>
          </a:r>
        </a:p>
        <a:p>
          <a:r>
            <a:rPr kumimoji="1" lang="ja-JP" altLang="en-US" sz="1300">
              <a:latin typeface="ＭＳ Ｐゴシック" panose="020B0600070205080204" pitchFamily="50" charset="-128"/>
              <a:ea typeface="ＭＳ Ｐゴシック" panose="020B0600070205080204" pitchFamily="50" charset="-128"/>
            </a:rPr>
            <a:t>　今後も市街地再開発や大型公共施設の整備、施設の大規模改修や解体などによる公債費の増加が見込まれるが、交付税算入率の高い有利な地方債の発行を優先し、健全な財政運営に努める。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6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40</xdr:row>
      <xdr:rowOff>6350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973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110772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4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30339</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1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166105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5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一般会計における地方債現在高は、据置期間廃止により償還が進んだものの、横手駅東口第二地区の市街地再開発事業や災害復旧事業などによる発行額の増加に伴い、前年度より増加している。</a:t>
          </a:r>
        </a:p>
        <a:p>
          <a:r>
            <a:rPr kumimoji="1" lang="ja-JP" altLang="en-US" sz="1300">
              <a:latin typeface="ＭＳ Ｐゴシック" panose="020B0600070205080204" pitchFamily="50" charset="-128"/>
              <a:ea typeface="ＭＳ Ｐゴシック" panose="020B0600070205080204" pitchFamily="50" charset="-128"/>
            </a:rPr>
            <a:t>　今後は、公共施設等の解体や大型公共施設建設に伴う市債の発行により、地方債現在高が増加し将来負担の増加が見込まれるため、横手市財政計画に基づき充当可能財源等の確保と建設事業の平準化等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39310</xdr:rowOff>
    </xdr:from>
    <xdr:to>
      <xdr:col>81</xdr:col>
      <xdr:colOff>44450</xdr:colOff>
      <xdr:row>14</xdr:row>
      <xdr:rowOff>112849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439610"/>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39310</xdr:rowOff>
    </xdr:from>
    <xdr:to>
      <xdr:col>77</xdr:col>
      <xdr:colOff>44450</xdr:colOff>
      <xdr:row>14</xdr:row>
      <xdr:rowOff>71483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39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69185</xdr:rowOff>
    </xdr:from>
    <xdr:to>
      <xdr:col>72</xdr:col>
      <xdr:colOff>203200</xdr:colOff>
      <xdr:row>14</xdr:row>
      <xdr:rowOff>71483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46948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69185</xdr:rowOff>
    </xdr:from>
    <xdr:to>
      <xdr:col>68</xdr:col>
      <xdr:colOff>152400</xdr:colOff>
      <xdr:row>14</xdr:row>
      <xdr:rowOff>80675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6948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62049</xdr:rowOff>
    </xdr:from>
    <xdr:to>
      <xdr:col>81</xdr:col>
      <xdr:colOff>95250</xdr:colOff>
      <xdr:row>14</xdr:row>
      <xdr:rowOff>163649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34126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3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159960</xdr:rowOff>
    </xdr:from>
    <xdr:to>
      <xdr:col>77</xdr:col>
      <xdr:colOff>95250</xdr:colOff>
      <xdr:row>14</xdr:row>
      <xdr:rowOff>90110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74887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75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20683</xdr:rowOff>
    </xdr:from>
    <xdr:to>
      <xdr:col>73</xdr:col>
      <xdr:colOff>44450</xdr:colOff>
      <xdr:row>14</xdr:row>
      <xdr:rowOff>122283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107060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18385</xdr:rowOff>
    </xdr:from>
    <xdr:to>
      <xdr:col>68</xdr:col>
      <xdr:colOff>203200</xdr:colOff>
      <xdr:row>14</xdr:row>
      <xdr:rowOff>119985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130162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1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29875</xdr:rowOff>
    </xdr:from>
    <xdr:to>
      <xdr:col>64</xdr:col>
      <xdr:colOff>152400</xdr:colOff>
      <xdr:row>14</xdr:row>
      <xdr:rowOff>131475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141652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1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人件費に係る経常収支比率は、類似団体平均と比較して高い。</a:t>
          </a:r>
        </a:p>
        <a:p>
          <a:r>
            <a:rPr kumimoji="1" lang="ja-JP" altLang="en-US" sz="1300">
              <a:latin typeface="ＭＳ Ｐゴシック" panose="020B0600070205080204" pitchFamily="50" charset="-128"/>
              <a:ea typeface="ＭＳ Ｐゴシック" panose="020B0600070205080204" pitchFamily="50" charset="-128"/>
            </a:rPr>
            <a:t>　これは、消防業務の市単独運営や保育所などを直営していることにより、普通会計における一般職員数が</a:t>
          </a:r>
          <a:r>
            <a:rPr kumimoji="1" lang="en-US" altLang="ja-JP" sz="1300">
              <a:latin typeface="ＭＳ Ｐゴシック" panose="020B0600070205080204" pitchFamily="50" charset="-128"/>
              <a:ea typeface="ＭＳ Ｐゴシック" panose="020B0600070205080204" pitchFamily="50" charset="-128"/>
            </a:rPr>
            <a:t>885</a:t>
          </a:r>
          <a:r>
            <a:rPr kumimoji="1" lang="ja-JP" altLang="en-US" sz="1300">
              <a:latin typeface="ＭＳ Ｐゴシック" panose="020B0600070205080204" pitchFamily="50" charset="-128"/>
              <a:ea typeface="ＭＳ Ｐゴシック" panose="020B0600070205080204" pitchFamily="50" charset="-128"/>
            </a:rPr>
            <a:t>人と、類似団体と比較して多いことが要因である。また、前年度より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ポイント増加した要因としては、会計年度任用職員の期末手当及び勤勉手当の増加等がある。</a:t>
          </a:r>
        </a:p>
        <a:p>
          <a:r>
            <a:rPr kumimoji="1" lang="ja-JP" altLang="en-US" sz="1300">
              <a:latin typeface="ＭＳ Ｐゴシック" panose="020B0600070205080204" pitchFamily="50" charset="-128"/>
              <a:ea typeface="ＭＳ Ｐゴシック" panose="020B0600070205080204" pitchFamily="50" charset="-128"/>
            </a:rPr>
            <a:t>　第３次横手市定員適正化計画に基づき、今後も職員採用数の抑制や福祉施設の民営化などにより、人件費の削減に努めていく。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2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物件費の経常収支比率は、公共施設等の解体・改修事業などにより数値が前年度より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ポイント高くなり、類似団体平均を僅かに上回っている。</a:t>
          </a:r>
        </a:p>
        <a:p>
          <a:r>
            <a:rPr kumimoji="1" lang="ja-JP" altLang="en-US" sz="1300">
              <a:latin typeface="ＭＳ Ｐゴシック" panose="020B0600070205080204" pitchFamily="50" charset="-128"/>
              <a:ea typeface="ＭＳ Ｐゴシック" panose="020B0600070205080204" pitchFamily="50" charset="-128"/>
            </a:rPr>
            <a:t>　公共施設等の管理的経費は、一定程度で推移していることから、引き続き、横手市財産経営推進計画の着実な推進を図り、その必要性、経費等を総合的に検討し、物件費の抑制に努める。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7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扶助費に係る経常収支比率は、類似団体平均と比較して低い。</a:t>
          </a:r>
        </a:p>
        <a:p>
          <a:r>
            <a:rPr kumimoji="1" lang="ja-JP" altLang="en-US" sz="1300">
              <a:latin typeface="ＭＳ Ｐゴシック" panose="020B0600070205080204" pitchFamily="50" charset="-128"/>
              <a:ea typeface="ＭＳ Ｐゴシック" panose="020B0600070205080204" pitchFamily="50" charset="-128"/>
            </a:rPr>
            <a:t>　令和６年度国補正分の住民税非課税世帯に対する臨時特別給付金給付事業による増加があったものの、前年度の住民税非課税世帯等に対する臨時特別給付金給付事業の大幅な減少等により、扶助費に係る経常収支比率は僅かに減少した。</a:t>
          </a:r>
        </a:p>
        <a:p>
          <a:r>
            <a:rPr kumimoji="1" lang="ja-JP" altLang="en-US" sz="1300">
              <a:latin typeface="ＭＳ Ｐゴシック" panose="020B0600070205080204" pitchFamily="50" charset="-128"/>
              <a:ea typeface="ＭＳ Ｐゴシック" panose="020B0600070205080204" pitchFamily="50" charset="-128"/>
            </a:rPr>
            <a:t>　今後も、障がい者に係る自立支援給付費や、公立保育所の民営化による施設型給付費の増加により、扶助費の大幅な減少は見込めない。引き続き、実施事業の見直しや、適正な給付に努める。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95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76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56134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76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56134</xdr:rowOff>
    </xdr:from>
    <xdr:to>
      <xdr:col>11</xdr:col>
      <xdr:colOff>9525</xdr:colOff>
      <xdr:row>55</xdr:row>
      <xdr:rowOff>65278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5334</xdr:rowOff>
    </xdr:from>
    <xdr:to>
      <xdr:col>11</xdr:col>
      <xdr:colOff>60325</xdr:colOff>
      <xdr:row>55</xdr:row>
      <xdr:rowOff>106934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117111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14478</xdr:rowOff>
    </xdr:from>
    <xdr:to>
      <xdr:col>6</xdr:col>
      <xdr:colOff>171450</xdr:colOff>
      <xdr:row>55</xdr:row>
      <xdr:rowOff>116078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126255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その他に係る経常収支比率は、国民健康保険特別会計や介護保険特別会計への繰出金が減少したことなどに伴い、前年度より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ポイントの減少となったものの、依然として類似団体平均を上回っている。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今後も各種事業費の適正化や事業内容の見直しにより、比率の抑制に努める。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31750</xdr:rowOff>
    </xdr:from>
    <xdr:to>
      <xdr:col>82</xdr:col>
      <xdr:colOff>107950</xdr:colOff>
      <xdr:row>58</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75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補助費に係る経常収支比率は、定額減税調整給付金給付事業やプレミアム付商品券事業による増があったものの、前年度の子どもの成長応援給付金給付事業などの減により、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類似団体平均は下回っているが、今後も各種補助金等の計画的な見直しを行い、補助費等の抑制に努める。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30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30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130827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市町村合併後の道路改良事業や公共施設の整備、小中学校統合事業などの実施において発行した地方債の償還が増加していることが要因であり、今後も市街地再開発や大型公共施設の整備、大規模改修等の大型事業が控えていることから、比率は年々上昇することが予想される。</a:t>
          </a:r>
        </a:p>
        <a:p>
          <a:r>
            <a:rPr kumimoji="1" lang="ja-JP" altLang="en-US" sz="1300">
              <a:latin typeface="ＭＳ Ｐゴシック" panose="020B0600070205080204" pitchFamily="50" charset="-128"/>
              <a:ea typeface="ＭＳ Ｐゴシック" panose="020B0600070205080204" pitchFamily="50" charset="-128"/>
            </a:rPr>
            <a:t>　引き続き、事業の選択と集中により、公債費の抑制を図っていく。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127000</xdr:rowOff>
    </xdr:from>
    <xdr:to>
      <xdr:col>24</xdr:col>
      <xdr:colOff>25400</xdr:colOff>
      <xdr:row>79</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71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60325</xdr:rowOff>
    </xdr:from>
    <xdr:to>
      <xdr:col>19</xdr:col>
      <xdr:colOff>187325</xdr:colOff>
      <xdr:row>79</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04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136525</xdr:rowOff>
    </xdr:from>
    <xdr:to>
      <xdr:col>15</xdr:col>
      <xdr:colOff>98425</xdr:colOff>
      <xdr:row>79</xdr:row>
      <xdr:rowOff>60325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6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117475</xdr:rowOff>
    </xdr:from>
    <xdr:to>
      <xdr:col>11</xdr:col>
      <xdr:colOff>9525</xdr:colOff>
      <xdr:row>78</xdr:row>
      <xdr:rowOff>136525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90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76200</xdr:rowOff>
    </xdr:from>
    <xdr:to>
      <xdr:col>24</xdr:col>
      <xdr:colOff>76200</xdr:colOff>
      <xdr:row>80</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48277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xdr:rowOff>
    </xdr:from>
    <xdr:to>
      <xdr:col>15</xdr:col>
      <xdr:colOff>149225</xdr:colOff>
      <xdr:row>79</xdr:row>
      <xdr:rowOff>111125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95902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85725</xdr:rowOff>
    </xdr:from>
    <xdr:to>
      <xdr:col>11</xdr:col>
      <xdr:colOff>60325</xdr:colOff>
      <xdr:row>79</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66675</xdr:rowOff>
    </xdr:from>
    <xdr:to>
      <xdr:col>6</xdr:col>
      <xdr:colOff>171450</xdr:colOff>
      <xdr:row>78</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公債費以外での経常収支比率は、臨時財政対策債の借入額の減少などにより分母が減少したことから、前年度より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ポイントの増加となったものの、類似団体平均を僅かに下回っている。</a:t>
          </a:r>
        </a:p>
        <a:p>
          <a:r>
            <a:rPr kumimoji="1" lang="ja-JP" altLang="en-US" sz="1300">
              <a:latin typeface="ＭＳ Ｐゴシック" panose="020B0600070205080204" pitchFamily="50" charset="-128"/>
              <a:ea typeface="ＭＳ Ｐゴシック" panose="020B0600070205080204" pitchFamily="50" charset="-128"/>
            </a:rPr>
            <a:t>　今後は、人口減少による普通交付税の減少や、少子高齢化の進行による税収等の減少により比率の上昇が見込まれることから、第３次横手市定員適正化計画等により、人件費など義務的経費の縮減に取り組むとともに、既存事業の継続的な見直しを行い、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46990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44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xdr:rowOff>
    </xdr:from>
    <xdr:to>
      <xdr:col>78</xdr:col>
      <xdr:colOff>69850</xdr:colOff>
      <xdr:row>74</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92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54610</xdr:rowOff>
    </xdr:from>
    <xdr:to>
      <xdr:col>73</xdr:col>
      <xdr:colOff>180975</xdr:colOff>
      <xdr:row>74</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570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78757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54610</xdr:rowOff>
    </xdr:from>
    <xdr:to>
      <xdr:col>69</xdr:col>
      <xdr:colOff>92075</xdr:colOff>
      <xdr:row>73</xdr:row>
      <xdr:rowOff>130810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70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21607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125730</xdr:rowOff>
    </xdr:from>
    <xdr:to>
      <xdr:col>74</xdr:col>
      <xdr:colOff>31750</xdr:colOff>
      <xdr:row>74</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66057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3810</xdr:rowOff>
    </xdr:from>
    <xdr:to>
      <xdr:col>69</xdr:col>
      <xdr:colOff>142875</xdr:colOff>
      <xdr:row>73</xdr:row>
      <xdr:rowOff>105410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90187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0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80010</xdr:rowOff>
    </xdr:from>
    <xdr:to>
      <xdr:col>65</xdr:col>
      <xdr:colOff>53975</xdr:colOff>
      <xdr:row>74</xdr:row>
      <xdr:rowOff>10160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20337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149746</xdr:rowOff>
    </xdr:from>
    <xdr:to>
      <xdr:col>29</xdr:col>
      <xdr:colOff>127000</xdr:colOff>
      <xdr:row>15</xdr:row>
      <xdr:rowOff>145847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7671"/>
          <a:ext cx="647700" cy="16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145847</xdr:rowOff>
    </xdr:from>
    <xdr:to>
      <xdr:col>26</xdr:col>
      <xdr:colOff>50800</xdr:colOff>
      <xdr:row>16</xdr:row>
      <xdr:rowOff>2629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5222"/>
          <a:ext cx="698500" cy="2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2629</xdr:rowOff>
    </xdr:from>
    <xdr:to>
      <xdr:col>22</xdr:col>
      <xdr:colOff>114300</xdr:colOff>
      <xdr:row>16</xdr:row>
      <xdr:rowOff>52235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3454"/>
          <a:ext cx="698500" cy="4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52235</xdr:rowOff>
    </xdr:from>
    <xdr:to>
      <xdr:col>18</xdr:col>
      <xdr:colOff>177800</xdr:colOff>
      <xdr:row>16</xdr:row>
      <xdr:rowOff>100571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3060"/>
          <a:ext cx="698500" cy="4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98946</xdr:rowOff>
    </xdr:from>
    <xdr:to>
      <xdr:col>29</xdr:col>
      <xdr:colOff>177800</xdr:colOff>
      <xdr:row>15</xdr:row>
      <xdr:rowOff>29096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6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115473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95047</xdr:rowOff>
    </xdr:from>
    <xdr:to>
      <xdr:col>26</xdr:col>
      <xdr:colOff>101600</xdr:colOff>
      <xdr:row>16</xdr:row>
      <xdr:rowOff>25197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35374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123279</xdr:rowOff>
    </xdr:from>
    <xdr:to>
      <xdr:col>22</xdr:col>
      <xdr:colOff>165100</xdr:colOff>
      <xdr:row>16</xdr:row>
      <xdr:rowOff>53429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63606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1435</xdr:rowOff>
    </xdr:from>
    <xdr:to>
      <xdr:col>19</xdr:col>
      <xdr:colOff>38100</xdr:colOff>
      <xdr:row>16</xdr:row>
      <xdr:rowOff>103035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113212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49771</xdr:rowOff>
    </xdr:from>
    <xdr:to>
      <xdr:col>15</xdr:col>
      <xdr:colOff>101600</xdr:colOff>
      <xdr:row>16</xdr:row>
      <xdr:rowOff>151371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161548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237299</xdr:rowOff>
    </xdr:from>
    <xdr:to>
      <xdr:col>29</xdr:col>
      <xdr:colOff>127000</xdr:colOff>
      <xdr:row>36</xdr:row>
      <xdr:rowOff>2489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47649"/>
          <a:ext cx="647700" cy="108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2489</xdr:rowOff>
    </xdr:from>
    <xdr:to>
      <xdr:col>26</xdr:col>
      <xdr:colOff>50800</xdr:colOff>
      <xdr:row>36</xdr:row>
      <xdr:rowOff>71336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5739"/>
          <a:ext cx="698500" cy="68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71336</xdr:rowOff>
    </xdr:from>
    <xdr:to>
      <xdr:col>22</xdr:col>
      <xdr:colOff>114300</xdr:colOff>
      <xdr:row>36</xdr:row>
      <xdr:rowOff>133515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24586"/>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133515</xdr:rowOff>
    </xdr:from>
    <xdr:to>
      <xdr:col>18</xdr:col>
      <xdr:colOff>177800</xdr:colOff>
      <xdr:row>37</xdr:row>
      <xdr:rowOff>23787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86765"/>
          <a:ext cx="698500" cy="6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186499</xdr:rowOff>
    </xdr:from>
    <xdr:to>
      <xdr:col>29</xdr:col>
      <xdr:colOff>177800</xdr:colOff>
      <xdr:row>35</xdr:row>
      <xdr:rowOff>288099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294589</xdr:rowOff>
    </xdr:from>
    <xdr:to>
      <xdr:col>26</xdr:col>
      <xdr:colOff>101600</xdr:colOff>
      <xdr:row>36</xdr:row>
      <xdr:rowOff>53289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63466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73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20536</xdr:rowOff>
    </xdr:from>
    <xdr:to>
      <xdr:col>22</xdr:col>
      <xdr:colOff>165100</xdr:colOff>
      <xdr:row>36</xdr:row>
      <xdr:rowOff>122136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132313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82715</xdr:rowOff>
    </xdr:from>
    <xdr:to>
      <xdr:col>19</xdr:col>
      <xdr:colOff>38100</xdr:colOff>
      <xdr:row>37</xdr:row>
      <xdr:rowOff>12865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194492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0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144437</xdr:rowOff>
    </xdr:from>
    <xdr:to>
      <xdr:col>15</xdr:col>
      <xdr:colOff>101600</xdr:colOff>
      <xdr:row>37</xdr:row>
      <xdr:rowOff>74587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256214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89688</xdr:rowOff>
    </xdr:from>
    <xdr:to>
      <xdr:col>24</xdr:col>
      <xdr:colOff>63500</xdr:colOff>
      <xdr:row>35</xdr:row>
      <xdr:rowOff>64440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8988"/>
          <a:ext cx="838200" cy="1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64440</xdr:rowOff>
    </xdr:from>
    <xdr:to>
      <xdr:col>19</xdr:col>
      <xdr:colOff>177800</xdr:colOff>
      <xdr:row>35</xdr:row>
      <xdr:rowOff>81902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5190"/>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81902</xdr:rowOff>
    </xdr:from>
    <xdr:to>
      <xdr:col>15</xdr:col>
      <xdr:colOff>50800</xdr:colOff>
      <xdr:row>35</xdr:row>
      <xdr:rowOff>91542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2652"/>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91542</xdr:rowOff>
    </xdr:from>
    <xdr:to>
      <xdr:col>10</xdr:col>
      <xdr:colOff>114300</xdr:colOff>
      <xdr:row>35</xdr:row>
      <xdr:rowOff>115240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2292"/>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38888</xdr:rowOff>
    </xdr:from>
    <xdr:to>
      <xdr:col>24</xdr:col>
      <xdr:colOff>114300</xdr:colOff>
      <xdr:row>34</xdr:row>
      <xdr:rowOff>140488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61765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13640</xdr:rowOff>
    </xdr:from>
    <xdr:to>
      <xdr:col>20</xdr:col>
      <xdr:colOff>38100</xdr:colOff>
      <xdr:row>35</xdr:row>
      <xdr:rowOff>115240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131767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31102</xdr:rowOff>
    </xdr:from>
    <xdr:to>
      <xdr:col>15</xdr:col>
      <xdr:colOff>101600</xdr:colOff>
      <xdr:row>35</xdr:row>
      <xdr:rowOff>132702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149229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40742</xdr:rowOff>
    </xdr:from>
    <xdr:to>
      <xdr:col>10</xdr:col>
      <xdr:colOff>165100</xdr:colOff>
      <xdr:row>35</xdr:row>
      <xdr:rowOff>142342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158869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64440</xdr:rowOff>
    </xdr:from>
    <xdr:to>
      <xdr:col>6</xdr:col>
      <xdr:colOff>38100</xdr:colOff>
      <xdr:row>35</xdr:row>
      <xdr:rowOff>166040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11117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72446</xdr:rowOff>
    </xdr:from>
    <xdr:to>
      <xdr:col>24</xdr:col>
      <xdr:colOff>63500</xdr:colOff>
      <xdr:row>56</xdr:row>
      <xdr:rowOff>83602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73646"/>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83602</xdr:rowOff>
    </xdr:from>
    <xdr:to>
      <xdr:col>19</xdr:col>
      <xdr:colOff>177800</xdr:colOff>
      <xdr:row>56</xdr:row>
      <xdr:rowOff>150673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84802"/>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150673</xdr:rowOff>
    </xdr:from>
    <xdr:to>
      <xdr:col>15</xdr:col>
      <xdr:colOff>50800</xdr:colOff>
      <xdr:row>56</xdr:row>
      <xdr:rowOff>153660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51873"/>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153660</xdr:rowOff>
    </xdr:from>
    <xdr:to>
      <xdr:col>10</xdr:col>
      <xdr:colOff>114300</xdr:colOff>
      <xdr:row>58</xdr:row>
      <xdr:rowOff>34864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54860"/>
          <a:ext cx="889000" cy="2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21646</xdr:rowOff>
    </xdr:from>
    <xdr:to>
      <xdr:col>24</xdr:col>
      <xdr:colOff>114300</xdr:colOff>
      <xdr:row>56</xdr:row>
      <xdr:rowOff>123246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32802</xdr:rowOff>
    </xdr:from>
    <xdr:to>
      <xdr:col>20</xdr:col>
      <xdr:colOff>38100</xdr:colOff>
      <xdr:row>56</xdr:row>
      <xdr:rowOff>134402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150929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99873</xdr:rowOff>
    </xdr:from>
    <xdr:to>
      <xdr:col>15</xdr:col>
      <xdr:colOff>101600</xdr:colOff>
      <xdr:row>57</xdr:row>
      <xdr:rowOff>30023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21150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102860</xdr:rowOff>
    </xdr:from>
    <xdr:to>
      <xdr:col>10</xdr:col>
      <xdr:colOff>165100</xdr:colOff>
      <xdr:row>57</xdr:row>
      <xdr:rowOff>33010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49537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155514</xdr:rowOff>
    </xdr:from>
    <xdr:to>
      <xdr:col>6</xdr:col>
      <xdr:colOff>38100</xdr:colOff>
      <xdr:row>58</xdr:row>
      <xdr:rowOff>85664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76791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59298</xdr:rowOff>
    </xdr:from>
    <xdr:to>
      <xdr:col>24</xdr:col>
      <xdr:colOff>63500</xdr:colOff>
      <xdr:row>76</xdr:row>
      <xdr:rowOff>126115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46598"/>
          <a:ext cx="838200" cy="40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41663</xdr:rowOff>
    </xdr:from>
    <xdr:to>
      <xdr:col>19</xdr:col>
      <xdr:colOff>177800</xdr:colOff>
      <xdr:row>76</xdr:row>
      <xdr:rowOff>126115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00413"/>
          <a:ext cx="889000" cy="25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5936</xdr:rowOff>
    </xdr:from>
    <xdr:to>
      <xdr:col>15</xdr:col>
      <xdr:colOff>50800</xdr:colOff>
      <xdr:row>75</xdr:row>
      <xdr:rowOff>41663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693236"/>
          <a:ext cx="889000" cy="2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166250</xdr:rowOff>
    </xdr:from>
    <xdr:to>
      <xdr:col>10</xdr:col>
      <xdr:colOff>114300</xdr:colOff>
      <xdr:row>74</xdr:row>
      <xdr:rowOff>5936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682100"/>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8498</xdr:rowOff>
    </xdr:from>
    <xdr:to>
      <xdr:col>24</xdr:col>
      <xdr:colOff>114300</xdr:colOff>
      <xdr:row>74</xdr:row>
      <xdr:rowOff>110098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31375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4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75315</xdr:rowOff>
    </xdr:from>
    <xdr:to>
      <xdr:col>20</xdr:col>
      <xdr:colOff>38100</xdr:colOff>
      <xdr:row>77</xdr:row>
      <xdr:rowOff>5465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21992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8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162313</xdr:rowOff>
    </xdr:from>
    <xdr:to>
      <xdr:col>15</xdr:col>
      <xdr:colOff>101600</xdr:colOff>
      <xdr:row>75</xdr:row>
      <xdr:rowOff>92463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108990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126586</xdr:rowOff>
    </xdr:from>
    <xdr:to>
      <xdr:col>10</xdr:col>
      <xdr:colOff>165100</xdr:colOff>
      <xdr:row>74</xdr:row>
      <xdr:rowOff>56736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73263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115450</xdr:rowOff>
    </xdr:from>
    <xdr:to>
      <xdr:col>6</xdr:col>
      <xdr:colOff>38100</xdr:colOff>
      <xdr:row>74</xdr:row>
      <xdr:rowOff>45600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62127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4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12156</xdr:rowOff>
    </xdr:from>
    <xdr:to>
      <xdr:col>24</xdr:col>
      <xdr:colOff>63500</xdr:colOff>
      <xdr:row>96</xdr:row>
      <xdr:rowOff>35771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71356"/>
          <a:ext cx="8382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12156</xdr:rowOff>
    </xdr:from>
    <xdr:to>
      <xdr:col>19</xdr:col>
      <xdr:colOff>177800</xdr:colOff>
      <xdr:row>96</xdr:row>
      <xdr:rowOff>70259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71356"/>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12560</xdr:rowOff>
    </xdr:from>
    <xdr:to>
      <xdr:col>15</xdr:col>
      <xdr:colOff>50800</xdr:colOff>
      <xdr:row>96</xdr:row>
      <xdr:rowOff>70259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71760"/>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12560</xdr:rowOff>
    </xdr:from>
    <xdr:to>
      <xdr:col>10</xdr:col>
      <xdr:colOff>114300</xdr:colOff>
      <xdr:row>96</xdr:row>
      <xdr:rowOff>148715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71760"/>
          <a:ext cx="889000" cy="13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156421</xdr:rowOff>
    </xdr:from>
    <xdr:to>
      <xdr:col>24</xdr:col>
      <xdr:colOff>114300</xdr:colOff>
      <xdr:row>96</xdr:row>
      <xdr:rowOff>86571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134848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132806</xdr:rowOff>
    </xdr:from>
    <xdr:to>
      <xdr:col>20</xdr:col>
      <xdr:colOff>38100</xdr:colOff>
      <xdr:row>96</xdr:row>
      <xdr:rowOff>62956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79483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9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19459</xdr:rowOff>
    </xdr:from>
    <xdr:to>
      <xdr:col>15</xdr:col>
      <xdr:colOff>101600</xdr:colOff>
      <xdr:row>96</xdr:row>
      <xdr:rowOff>121059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137586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5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133210</xdr:rowOff>
    </xdr:from>
    <xdr:to>
      <xdr:col>10</xdr:col>
      <xdr:colOff>165100</xdr:colOff>
      <xdr:row>96</xdr:row>
      <xdr:rowOff>63360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54487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1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97915</xdr:rowOff>
    </xdr:from>
    <xdr:to>
      <xdr:col>6</xdr:col>
      <xdr:colOff>38100</xdr:colOff>
      <xdr:row>97</xdr:row>
      <xdr:rowOff>28065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44592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3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41489</xdr:rowOff>
    </xdr:from>
    <xdr:to>
      <xdr:col>55</xdr:col>
      <xdr:colOff>0</xdr:colOff>
      <xdr:row>37</xdr:row>
      <xdr:rowOff>152512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85139"/>
          <a:ext cx="8382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83965</xdr:rowOff>
    </xdr:from>
    <xdr:to>
      <xdr:col>50</xdr:col>
      <xdr:colOff>114300</xdr:colOff>
      <xdr:row>37</xdr:row>
      <xdr:rowOff>152512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7615"/>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77151</xdr:rowOff>
    </xdr:from>
    <xdr:to>
      <xdr:col>45</xdr:col>
      <xdr:colOff>177800</xdr:colOff>
      <xdr:row>37</xdr:row>
      <xdr:rowOff>83965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20801"/>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101252</xdr:rowOff>
    </xdr:from>
    <xdr:to>
      <xdr:col>41</xdr:col>
      <xdr:colOff>50800</xdr:colOff>
      <xdr:row>37</xdr:row>
      <xdr:rowOff>77151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6202"/>
          <a:ext cx="889000" cy="10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162139</xdr:rowOff>
    </xdr:from>
    <xdr:to>
      <xdr:col>55</xdr:col>
      <xdr:colOff>50800</xdr:colOff>
      <xdr:row>37</xdr:row>
      <xdr:rowOff>92289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140566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101712</xdr:rowOff>
    </xdr:from>
    <xdr:to>
      <xdr:col>50</xdr:col>
      <xdr:colOff>165100</xdr:colOff>
      <xdr:row>38</xdr:row>
      <xdr:rowOff>31862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22989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33165</xdr:rowOff>
    </xdr:from>
    <xdr:to>
      <xdr:col>46</xdr:col>
      <xdr:colOff>38100</xdr:colOff>
      <xdr:row>37</xdr:row>
      <xdr:rowOff>134765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125892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26351</xdr:rowOff>
    </xdr:from>
    <xdr:to>
      <xdr:col>41</xdr:col>
      <xdr:colOff>101600</xdr:colOff>
      <xdr:row>37</xdr:row>
      <xdr:rowOff>127951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119078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50452</xdr:rowOff>
    </xdr:from>
    <xdr:to>
      <xdr:col>36</xdr:col>
      <xdr:colOff>165100</xdr:colOff>
      <xdr:row>31</xdr:row>
      <xdr:rowOff>152052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143179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150589</xdr:rowOff>
    </xdr:from>
    <xdr:to>
      <xdr:col>55</xdr:col>
      <xdr:colOff>0</xdr:colOff>
      <xdr:row>55</xdr:row>
      <xdr:rowOff>96776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65989"/>
          <a:ext cx="838200" cy="46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60886</xdr:rowOff>
    </xdr:from>
    <xdr:to>
      <xdr:col>50</xdr:col>
      <xdr:colOff>114300</xdr:colOff>
      <xdr:row>55</xdr:row>
      <xdr:rowOff>96776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9063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19114</xdr:rowOff>
    </xdr:from>
    <xdr:to>
      <xdr:col>45</xdr:col>
      <xdr:colOff>177800</xdr:colOff>
      <xdr:row>55</xdr:row>
      <xdr:rowOff>60886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48864"/>
          <a:ext cx="889000" cy="4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145910</xdr:rowOff>
    </xdr:from>
    <xdr:to>
      <xdr:col>41</xdr:col>
      <xdr:colOff>50800</xdr:colOff>
      <xdr:row>55</xdr:row>
      <xdr:rowOff>19114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32760"/>
          <a:ext cx="889000" cy="2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99789</xdr:rowOff>
    </xdr:from>
    <xdr:to>
      <xdr:col>55</xdr:col>
      <xdr:colOff>50800</xdr:colOff>
      <xdr:row>53</xdr:row>
      <xdr:rowOff>29939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122666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45976</xdr:rowOff>
    </xdr:from>
    <xdr:to>
      <xdr:col>50</xdr:col>
      <xdr:colOff>165100</xdr:colOff>
      <xdr:row>55</xdr:row>
      <xdr:rowOff>147576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164103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5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10086</xdr:rowOff>
    </xdr:from>
    <xdr:to>
      <xdr:col>46</xdr:col>
      <xdr:colOff>38100</xdr:colOff>
      <xdr:row>55</xdr:row>
      <xdr:rowOff>111686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128213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21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139764</xdr:rowOff>
    </xdr:from>
    <xdr:to>
      <xdr:col>41</xdr:col>
      <xdr:colOff>101600</xdr:colOff>
      <xdr:row>55</xdr:row>
      <xdr:rowOff>69914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7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95110</xdr:rowOff>
    </xdr:from>
    <xdr:to>
      <xdr:col>36</xdr:col>
      <xdr:colOff>165100</xdr:colOff>
      <xdr:row>54</xdr:row>
      <xdr:rowOff>25260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1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41787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95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136340</xdr:rowOff>
    </xdr:from>
    <xdr:to>
      <xdr:col>55</xdr:col>
      <xdr:colOff>0</xdr:colOff>
      <xdr:row>78</xdr:row>
      <xdr:rowOff>95786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95090"/>
          <a:ext cx="838200" cy="47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40281</xdr:rowOff>
    </xdr:from>
    <xdr:to>
      <xdr:col>50</xdr:col>
      <xdr:colOff>114300</xdr:colOff>
      <xdr:row>78</xdr:row>
      <xdr:rowOff>95786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13381"/>
          <a:ext cx="8890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70641</xdr:rowOff>
    </xdr:from>
    <xdr:to>
      <xdr:col>45</xdr:col>
      <xdr:colOff>177800</xdr:colOff>
      <xdr:row>78</xdr:row>
      <xdr:rowOff>40281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72291"/>
          <a:ext cx="889000" cy="14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102438</xdr:rowOff>
    </xdr:from>
    <xdr:to>
      <xdr:col>41</xdr:col>
      <xdr:colOff>50800</xdr:colOff>
      <xdr:row>77</xdr:row>
      <xdr:rowOff>70641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446838"/>
          <a:ext cx="889000" cy="8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85540</xdr:rowOff>
    </xdr:from>
    <xdr:to>
      <xdr:col>55</xdr:col>
      <xdr:colOff>50800</xdr:colOff>
      <xdr:row>76</xdr:row>
      <xdr:rowOff>15689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44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108417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44986</xdr:rowOff>
    </xdr:from>
    <xdr:to>
      <xdr:col>50</xdr:col>
      <xdr:colOff>165100</xdr:colOff>
      <xdr:row>78</xdr:row>
      <xdr:rowOff>146586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137713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1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160931</xdr:rowOff>
    </xdr:from>
    <xdr:to>
      <xdr:col>46</xdr:col>
      <xdr:colOff>38100</xdr:colOff>
      <xdr:row>78</xdr:row>
      <xdr:rowOff>91081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82208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5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19841</xdr:rowOff>
    </xdr:from>
    <xdr:to>
      <xdr:col>41</xdr:col>
      <xdr:colOff>101600</xdr:colOff>
      <xdr:row>77</xdr:row>
      <xdr:rowOff>121441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112568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51638</xdr:rowOff>
    </xdr:from>
    <xdr:to>
      <xdr:col>36</xdr:col>
      <xdr:colOff>165100</xdr:colOff>
      <xdr:row>72</xdr:row>
      <xdr:rowOff>153238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169765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1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130992</xdr:rowOff>
    </xdr:from>
    <xdr:to>
      <xdr:col>55</xdr:col>
      <xdr:colOff>0</xdr:colOff>
      <xdr:row>95</xdr:row>
      <xdr:rowOff>68659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075842"/>
          <a:ext cx="838200" cy="28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68659</xdr:rowOff>
    </xdr:from>
    <xdr:to>
      <xdr:col>50</xdr:col>
      <xdr:colOff>114300</xdr:colOff>
      <xdr:row>96</xdr:row>
      <xdr:rowOff>39889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56409"/>
          <a:ext cx="889000" cy="1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39889</xdr:rowOff>
    </xdr:from>
    <xdr:to>
      <xdr:col>45</xdr:col>
      <xdr:colOff>177800</xdr:colOff>
      <xdr:row>96</xdr:row>
      <xdr:rowOff>158522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99089"/>
          <a:ext cx="889000" cy="1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129848</xdr:rowOff>
    </xdr:from>
    <xdr:to>
      <xdr:col>41</xdr:col>
      <xdr:colOff>50800</xdr:colOff>
      <xdr:row>96</xdr:row>
      <xdr:rowOff>158522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17598"/>
          <a:ext cx="889000" cy="20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80192</xdr:rowOff>
    </xdr:from>
    <xdr:to>
      <xdr:col>55</xdr:col>
      <xdr:colOff>50800</xdr:colOff>
      <xdr:row>94</xdr:row>
      <xdr:rowOff>10342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103069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7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17859</xdr:rowOff>
    </xdr:from>
    <xdr:to>
      <xdr:col>50</xdr:col>
      <xdr:colOff>165100</xdr:colOff>
      <xdr:row>95</xdr:row>
      <xdr:rowOff>119459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135986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8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160539</xdr:rowOff>
    </xdr:from>
    <xdr:to>
      <xdr:col>46</xdr:col>
      <xdr:colOff>38100</xdr:colOff>
      <xdr:row>96</xdr:row>
      <xdr:rowOff>90689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107216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107722</xdr:rowOff>
    </xdr:from>
    <xdr:to>
      <xdr:col>41</xdr:col>
      <xdr:colOff>101600</xdr:colOff>
      <xdr:row>97</xdr:row>
      <xdr:rowOff>37872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28999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79048</xdr:rowOff>
    </xdr:from>
    <xdr:to>
      <xdr:col>36</xdr:col>
      <xdr:colOff>165100</xdr:colOff>
      <xdr:row>96</xdr:row>
      <xdr:rowOff>9198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25725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49109</xdr:rowOff>
    </xdr:from>
    <xdr:to>
      <xdr:col>85</xdr:col>
      <xdr:colOff>127000</xdr:colOff>
      <xdr:row>39</xdr:row>
      <xdr:rowOff>79023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35659"/>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79023</xdr:rowOff>
    </xdr:from>
    <xdr:to>
      <xdr:col>81</xdr:col>
      <xdr:colOff>50800</xdr:colOff>
      <xdr:row>39</xdr:row>
      <xdr:rowOff>92657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65573"/>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92657</xdr:rowOff>
    </xdr:from>
    <xdr:to>
      <xdr:col>76</xdr:col>
      <xdr:colOff>114300</xdr:colOff>
      <xdr:row>39</xdr:row>
      <xdr:rowOff>97736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79207"/>
          <a:ext cx="8890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91302</xdr:rowOff>
    </xdr:from>
    <xdr:to>
      <xdr:col>71</xdr:col>
      <xdr:colOff>177800</xdr:colOff>
      <xdr:row>39</xdr:row>
      <xdr:rowOff>97736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7852"/>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169759</xdr:rowOff>
    </xdr:from>
    <xdr:to>
      <xdr:col>85</xdr:col>
      <xdr:colOff>177800</xdr:colOff>
      <xdr:row>39</xdr:row>
      <xdr:rowOff>99909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28223</xdr:rowOff>
    </xdr:from>
    <xdr:to>
      <xdr:col>81</xdr:col>
      <xdr:colOff>101600</xdr:colOff>
      <xdr:row>39</xdr:row>
      <xdr:rowOff>129823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120950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8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41857</xdr:rowOff>
    </xdr:from>
    <xdr:to>
      <xdr:col>76</xdr:col>
      <xdr:colOff>165100</xdr:colOff>
      <xdr:row>39</xdr:row>
      <xdr:rowOff>143457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134584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2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46936</xdr:rowOff>
    </xdr:from>
    <xdr:to>
      <xdr:col>72</xdr:col>
      <xdr:colOff>38100</xdr:colOff>
      <xdr:row>39</xdr:row>
      <xdr:rowOff>148536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139663</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6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40502</xdr:rowOff>
    </xdr:from>
    <xdr:to>
      <xdr:col>67</xdr:col>
      <xdr:colOff>101600</xdr:colOff>
      <xdr:row>39</xdr:row>
      <xdr:rowOff>142102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133229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22020</xdr:rowOff>
    </xdr:from>
    <xdr:to>
      <xdr:col>85</xdr:col>
      <xdr:colOff>127000</xdr:colOff>
      <xdr:row>73</xdr:row>
      <xdr:rowOff>75088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37870"/>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75088</xdr:rowOff>
    </xdr:from>
    <xdr:to>
      <xdr:col>81</xdr:col>
      <xdr:colOff>50800</xdr:colOff>
      <xdr:row>73</xdr:row>
      <xdr:rowOff>153204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90938"/>
          <a:ext cx="8890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153204</xdr:rowOff>
    </xdr:from>
    <xdr:to>
      <xdr:col>76</xdr:col>
      <xdr:colOff>114300</xdr:colOff>
      <xdr:row>74</xdr:row>
      <xdr:rowOff>31964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669054"/>
          <a:ext cx="8890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31964</xdr:rowOff>
    </xdr:from>
    <xdr:to>
      <xdr:col>71</xdr:col>
      <xdr:colOff>177800</xdr:colOff>
      <xdr:row>74</xdr:row>
      <xdr:rowOff>91890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19264"/>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142670</xdr:rowOff>
    </xdr:from>
    <xdr:to>
      <xdr:col>85</xdr:col>
      <xdr:colOff>177800</xdr:colOff>
      <xdr:row>73</xdr:row>
      <xdr:rowOff>72820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165547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24288</xdr:rowOff>
    </xdr:from>
    <xdr:to>
      <xdr:col>81</xdr:col>
      <xdr:colOff>101600</xdr:colOff>
      <xdr:row>73</xdr:row>
      <xdr:rowOff>125888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142415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102404</xdr:rowOff>
    </xdr:from>
    <xdr:to>
      <xdr:col>76</xdr:col>
      <xdr:colOff>165100</xdr:colOff>
      <xdr:row>74</xdr:row>
      <xdr:rowOff>32554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49081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152614</xdr:rowOff>
    </xdr:from>
    <xdr:to>
      <xdr:col>72</xdr:col>
      <xdr:colOff>38100</xdr:colOff>
      <xdr:row>74</xdr:row>
      <xdr:rowOff>82764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99291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41090</xdr:rowOff>
    </xdr:from>
    <xdr:to>
      <xdr:col>67</xdr:col>
      <xdr:colOff>101600</xdr:colOff>
      <xdr:row>74</xdr:row>
      <xdr:rowOff>142690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159217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71331</xdr:rowOff>
    </xdr:from>
    <xdr:to>
      <xdr:col>85</xdr:col>
      <xdr:colOff>127000</xdr:colOff>
      <xdr:row>97</xdr:row>
      <xdr:rowOff>76716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01981"/>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76716</xdr:rowOff>
    </xdr:from>
    <xdr:to>
      <xdr:col>81</xdr:col>
      <xdr:colOff>50800</xdr:colOff>
      <xdr:row>97</xdr:row>
      <xdr:rowOff>125042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07366"/>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125042</xdr:rowOff>
    </xdr:from>
    <xdr:to>
      <xdr:col>76</xdr:col>
      <xdr:colOff>114300</xdr:colOff>
      <xdr:row>97</xdr:row>
      <xdr:rowOff>139655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55692"/>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117545</xdr:rowOff>
    </xdr:from>
    <xdr:to>
      <xdr:col>71</xdr:col>
      <xdr:colOff>177800</xdr:colOff>
      <xdr:row>97</xdr:row>
      <xdr:rowOff>139655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48195"/>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20531</xdr:rowOff>
    </xdr:from>
    <xdr:to>
      <xdr:col>85</xdr:col>
      <xdr:colOff>177800</xdr:colOff>
      <xdr:row>97</xdr:row>
      <xdr:rowOff>122131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43408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0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25916</xdr:rowOff>
    </xdr:from>
    <xdr:to>
      <xdr:col>81</xdr:col>
      <xdr:colOff>101600</xdr:colOff>
      <xdr:row>97</xdr:row>
      <xdr:rowOff>127516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118643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74242</xdr:rowOff>
    </xdr:from>
    <xdr:to>
      <xdr:col>76</xdr:col>
      <xdr:colOff>165100</xdr:colOff>
      <xdr:row>98</xdr:row>
      <xdr:rowOff>4392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166969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9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88855</xdr:rowOff>
    </xdr:from>
    <xdr:to>
      <xdr:col>72</xdr:col>
      <xdr:colOff>38100</xdr:colOff>
      <xdr:row>98</xdr:row>
      <xdr:rowOff>19005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66745</xdr:rowOff>
    </xdr:from>
    <xdr:to>
      <xdr:col>67</xdr:col>
      <xdr:colOff>101600</xdr:colOff>
      <xdr:row>97</xdr:row>
      <xdr:rowOff>168345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59062</xdr:rowOff>
    </xdr:from>
    <xdr:to>
      <xdr:col>116</xdr:col>
      <xdr:colOff>63500</xdr:colOff>
      <xdr:row>34</xdr:row>
      <xdr:rowOff>127756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888362"/>
          <a:ext cx="8382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95752</xdr:rowOff>
    </xdr:from>
    <xdr:to>
      <xdr:col>111</xdr:col>
      <xdr:colOff>177800</xdr:colOff>
      <xdr:row>34</xdr:row>
      <xdr:rowOff>127756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25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95752</xdr:rowOff>
    </xdr:from>
    <xdr:to>
      <xdr:col>107</xdr:col>
      <xdr:colOff>50800</xdr:colOff>
      <xdr:row>34</xdr:row>
      <xdr:rowOff>134099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25052"/>
          <a:ext cx="8890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107696</xdr:rowOff>
    </xdr:from>
    <xdr:to>
      <xdr:col>102</xdr:col>
      <xdr:colOff>114300</xdr:colOff>
      <xdr:row>34</xdr:row>
      <xdr:rowOff>134099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936996"/>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8262</xdr:rowOff>
    </xdr:from>
    <xdr:to>
      <xdr:col>116</xdr:col>
      <xdr:colOff>114300</xdr:colOff>
      <xdr:row>34</xdr:row>
      <xdr:rowOff>109862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3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31139</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6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76956</xdr:rowOff>
    </xdr:from>
    <xdr:to>
      <xdr:col>112</xdr:col>
      <xdr:colOff>38100</xdr:colOff>
      <xdr:row>35</xdr:row>
      <xdr:rowOff>7106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90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23633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6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44952</xdr:rowOff>
    </xdr:from>
    <xdr:to>
      <xdr:col>107</xdr:col>
      <xdr:colOff>101600</xdr:colOff>
      <xdr:row>34</xdr:row>
      <xdr:rowOff>146552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163079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64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83299</xdr:rowOff>
    </xdr:from>
    <xdr:to>
      <xdr:col>102</xdr:col>
      <xdr:colOff>165100</xdr:colOff>
      <xdr:row>35</xdr:row>
      <xdr:rowOff>13449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29976</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6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56896</xdr:rowOff>
    </xdr:from>
    <xdr:to>
      <xdr:col>98</xdr:col>
      <xdr:colOff>38100</xdr:colOff>
      <xdr:row>34</xdr:row>
      <xdr:rowOff>158496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3573</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6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32395</xdr:rowOff>
    </xdr:from>
    <xdr:to>
      <xdr:col>116</xdr:col>
      <xdr:colOff>63500</xdr:colOff>
      <xdr:row>53</xdr:row>
      <xdr:rowOff>116932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119245"/>
          <a:ext cx="838200" cy="8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116932</xdr:rowOff>
    </xdr:from>
    <xdr:to>
      <xdr:col>111</xdr:col>
      <xdr:colOff>177800</xdr:colOff>
      <xdr:row>53</xdr:row>
      <xdr:rowOff>125390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20378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125390</xdr:rowOff>
    </xdr:from>
    <xdr:to>
      <xdr:col>107</xdr:col>
      <xdr:colOff>50800</xdr:colOff>
      <xdr:row>53</xdr:row>
      <xdr:rowOff>148433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212240"/>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148433</xdr:rowOff>
    </xdr:from>
    <xdr:to>
      <xdr:col>102</xdr:col>
      <xdr:colOff>114300</xdr:colOff>
      <xdr:row>54</xdr:row>
      <xdr:rowOff>150490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235283"/>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153045</xdr:rowOff>
    </xdr:from>
    <xdr:to>
      <xdr:col>116</xdr:col>
      <xdr:colOff>114300</xdr:colOff>
      <xdr:row>53</xdr:row>
      <xdr:rowOff>83195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0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67972</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9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66132</xdr:rowOff>
    </xdr:from>
    <xdr:to>
      <xdr:col>112</xdr:col>
      <xdr:colOff>38100</xdr:colOff>
      <xdr:row>53</xdr:row>
      <xdr:rowOff>167732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1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12809</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92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74590</xdr:rowOff>
    </xdr:from>
    <xdr:to>
      <xdr:col>107</xdr:col>
      <xdr:colOff>101600</xdr:colOff>
      <xdr:row>54</xdr:row>
      <xdr:rowOff>4740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1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21267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9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97633</xdr:rowOff>
    </xdr:from>
    <xdr:to>
      <xdr:col>102</xdr:col>
      <xdr:colOff>165100</xdr:colOff>
      <xdr:row>54</xdr:row>
      <xdr:rowOff>27783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1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44310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9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99690</xdr:rowOff>
    </xdr:from>
    <xdr:to>
      <xdr:col>98</xdr:col>
      <xdr:colOff>38100</xdr:colOff>
      <xdr:row>55</xdr:row>
      <xdr:rowOff>29840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3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46367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1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22923</xdr:rowOff>
    </xdr:from>
    <xdr:to>
      <xdr:col>116</xdr:col>
      <xdr:colOff>63500</xdr:colOff>
      <xdr:row>73</xdr:row>
      <xdr:rowOff>85065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38773"/>
          <a:ext cx="838200" cy="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85065</xdr:rowOff>
    </xdr:from>
    <xdr:to>
      <xdr:col>111</xdr:col>
      <xdr:colOff>177800</xdr:colOff>
      <xdr:row>74</xdr:row>
      <xdr:rowOff>9436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00915"/>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9436</xdr:rowOff>
    </xdr:from>
    <xdr:to>
      <xdr:col>107</xdr:col>
      <xdr:colOff>50800</xdr:colOff>
      <xdr:row>74</xdr:row>
      <xdr:rowOff>94476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96736"/>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94476</xdr:rowOff>
    </xdr:from>
    <xdr:to>
      <xdr:col>102</xdr:col>
      <xdr:colOff>114300</xdr:colOff>
      <xdr:row>74</xdr:row>
      <xdr:rowOff>129070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81776"/>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143573</xdr:rowOff>
    </xdr:from>
    <xdr:to>
      <xdr:col>116</xdr:col>
      <xdr:colOff>114300</xdr:colOff>
      <xdr:row>73</xdr:row>
      <xdr:rowOff>73723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166450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34265</xdr:rowOff>
    </xdr:from>
    <xdr:to>
      <xdr:col>112</xdr:col>
      <xdr:colOff>38100</xdr:colOff>
      <xdr:row>73</xdr:row>
      <xdr:rowOff>135865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152392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130086</xdr:rowOff>
    </xdr:from>
    <xdr:to>
      <xdr:col>107</xdr:col>
      <xdr:colOff>101600</xdr:colOff>
      <xdr:row>74</xdr:row>
      <xdr:rowOff>60236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76763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43676</xdr:rowOff>
    </xdr:from>
    <xdr:to>
      <xdr:col>102</xdr:col>
      <xdr:colOff>165100</xdr:colOff>
      <xdr:row>74</xdr:row>
      <xdr:rowOff>145276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161803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78270</xdr:rowOff>
    </xdr:from>
    <xdr:to>
      <xdr:col>98</xdr:col>
      <xdr:colOff>38100</xdr:colOff>
      <xdr:row>75</xdr:row>
      <xdr:rowOff>8420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24947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歳出決算総額は、住民１人当たり約</a:t>
          </a:r>
          <a:r>
            <a:rPr kumimoji="1" lang="en-US" altLang="ja-JP" sz="1300">
              <a:latin typeface="ＭＳ Ｐゴシック" panose="020B0600070205080204" pitchFamily="50" charset="-128"/>
              <a:ea typeface="ＭＳ Ｐゴシック" panose="020B0600070205080204" pitchFamily="50" charset="-128"/>
            </a:rPr>
            <a:t>774,000</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年度決算で一番大きな割合を占めるのは普通建設事業費であり、住民１人当たり</a:t>
          </a:r>
          <a:r>
            <a:rPr kumimoji="1" lang="en-US" altLang="ja-JP" sz="1300">
              <a:latin typeface="ＭＳ Ｐゴシック" panose="020B0600070205080204" pitchFamily="50" charset="-128"/>
              <a:ea typeface="ＭＳ Ｐゴシック" panose="020B0600070205080204" pitchFamily="50" charset="-128"/>
            </a:rPr>
            <a:t>143,571</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63,731</a:t>
          </a:r>
          <a:r>
            <a:rPr kumimoji="1" lang="ja-JP" altLang="en-US" sz="1300">
              <a:latin typeface="ＭＳ Ｐゴシック" panose="020B0600070205080204" pitchFamily="50" charset="-128"/>
              <a:ea typeface="ＭＳ Ｐゴシック" panose="020B0600070205080204" pitchFamily="50" charset="-128"/>
            </a:rPr>
            <a:t>円上回っている。普通建設事業費について、前年度より</a:t>
          </a:r>
          <a:r>
            <a:rPr kumimoji="1" lang="en-US" altLang="ja-JP" sz="1300">
              <a:latin typeface="ＭＳ Ｐゴシック" panose="020B0600070205080204" pitchFamily="50" charset="-128"/>
              <a:ea typeface="ＭＳ Ｐゴシック" panose="020B0600070205080204" pitchFamily="50" charset="-128"/>
            </a:rPr>
            <a:t>60,438</a:t>
          </a:r>
          <a:r>
            <a:rPr kumimoji="1" lang="ja-JP" altLang="en-US" sz="1300">
              <a:latin typeface="ＭＳ Ｐゴシック" panose="020B0600070205080204" pitchFamily="50" charset="-128"/>
              <a:ea typeface="ＭＳ Ｐゴシック" panose="020B0600070205080204" pitchFamily="50" charset="-128"/>
            </a:rPr>
            <a:t>円と大幅に増加した要因としては、大型公共施設整備事業（横手体育館）や市街地再開発整備事業などのほか、昨今の資材高騰の影響を受けたものである。次に大きな割合を占めているのは人件費であり、住民１人当たり</a:t>
          </a:r>
          <a:r>
            <a:rPr kumimoji="1" lang="en-US" altLang="ja-JP" sz="1300">
              <a:latin typeface="ＭＳ Ｐゴシック" panose="020B0600070205080204" pitchFamily="50" charset="-128"/>
              <a:ea typeface="ＭＳ Ｐゴシック" panose="020B0600070205080204" pitchFamily="50" charset="-128"/>
            </a:rPr>
            <a:t>123,938</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28,039</a:t>
          </a:r>
          <a:r>
            <a:rPr kumimoji="1" lang="ja-JP" altLang="en-US" sz="1300">
              <a:latin typeface="ＭＳ Ｐゴシック" panose="020B0600070205080204" pitchFamily="50" charset="-128"/>
              <a:ea typeface="ＭＳ Ｐゴシック" panose="020B0600070205080204" pitchFamily="50" charset="-128"/>
            </a:rPr>
            <a:t>円上回っており高い水準となっている。これは、消防業務を単独で運営しているほか、会計年度任用職員の任用、福祉施設の直営施設があることなどが要因である。引き続き第３次横手市定員適正化計画に基づき、毎年の新規採用職員数の抑制などにより人件費の削減に努める。扶助費については住民１人当たり</a:t>
          </a:r>
          <a:r>
            <a:rPr kumimoji="1" lang="en-US" altLang="ja-JP" sz="1300">
              <a:latin typeface="ＭＳ Ｐゴシック" panose="020B0600070205080204" pitchFamily="50" charset="-128"/>
              <a:ea typeface="ＭＳ Ｐゴシック" panose="020B0600070205080204" pitchFamily="50" charset="-128"/>
            </a:rPr>
            <a:t>118,639</a:t>
          </a:r>
          <a:r>
            <a:rPr kumimoji="1" lang="ja-JP" altLang="en-US" sz="1300">
              <a:latin typeface="ＭＳ Ｐゴシック" panose="020B0600070205080204" pitchFamily="50" charset="-128"/>
              <a:ea typeface="ＭＳ Ｐゴシック" panose="020B0600070205080204" pitchFamily="50" charset="-128"/>
            </a:rPr>
            <a:t>円で、住民税非課税世帯等に対する臨時特別給付金給付事業費の減少などにより、前年度より</a:t>
          </a:r>
          <a:r>
            <a:rPr kumimoji="1" lang="en-US" altLang="ja-JP" sz="1300">
              <a:latin typeface="ＭＳ Ｐゴシック" panose="020B0600070205080204" pitchFamily="50" charset="-128"/>
              <a:ea typeface="ＭＳ Ｐゴシック" panose="020B0600070205080204" pitchFamily="50" charset="-128"/>
            </a:rPr>
            <a:t>3,099</a:t>
          </a:r>
          <a:r>
            <a:rPr kumimoji="1" lang="ja-JP" altLang="en-US" sz="1300">
              <a:latin typeface="ＭＳ Ｐゴシック" panose="020B0600070205080204" pitchFamily="50" charset="-128"/>
              <a:ea typeface="ＭＳ Ｐゴシック" panose="020B0600070205080204" pitchFamily="50" charset="-128"/>
            </a:rPr>
            <a:t>円減少した。維持補修費は住民１人当たり</a:t>
          </a:r>
          <a:r>
            <a:rPr kumimoji="1" lang="en-US" altLang="ja-JP" sz="1300">
              <a:latin typeface="ＭＳ Ｐゴシック" panose="020B0600070205080204" pitchFamily="50" charset="-128"/>
              <a:ea typeface="ＭＳ Ｐゴシック" panose="020B0600070205080204" pitchFamily="50" charset="-128"/>
            </a:rPr>
            <a:t>27,462</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12,546</a:t>
          </a:r>
          <a:r>
            <a:rPr kumimoji="1" lang="ja-JP" altLang="en-US" sz="1300">
              <a:latin typeface="ＭＳ Ｐゴシック" panose="020B0600070205080204" pitchFamily="50" charset="-128"/>
              <a:ea typeface="ＭＳ Ｐゴシック" panose="020B0600070205080204" pitchFamily="50" charset="-128"/>
            </a:rPr>
            <a:t>円増加している。施設の老朽化によるもののほか、豪雪により除排雪経費が大幅に増加したことが要因である。類似団体と比較して</a:t>
          </a:r>
          <a:r>
            <a:rPr kumimoji="1" lang="en-US" altLang="ja-JP" sz="1300">
              <a:latin typeface="ＭＳ Ｐゴシック" panose="020B0600070205080204" pitchFamily="50" charset="-128"/>
              <a:ea typeface="ＭＳ Ｐゴシック" panose="020B0600070205080204" pitchFamily="50" charset="-128"/>
            </a:rPr>
            <a:t>17,661</a:t>
          </a:r>
          <a:r>
            <a:rPr kumimoji="1" lang="ja-JP" altLang="en-US" sz="1300">
              <a:latin typeface="ＭＳ Ｐゴシック" panose="020B0600070205080204" pitchFamily="50" charset="-128"/>
              <a:ea typeface="ＭＳ Ｐゴシック" panose="020B0600070205080204" pitchFamily="50" charset="-128"/>
            </a:rPr>
            <a:t>円上回っているのも、豪雪地帯で除排雪経費に多大な経費がかかるという地域特性によるものである。補助費は</a:t>
          </a:r>
          <a:r>
            <a:rPr kumimoji="1" lang="en-US" altLang="ja-JP" sz="1300">
              <a:latin typeface="ＭＳ Ｐゴシック" panose="020B0600070205080204" pitchFamily="50" charset="-128"/>
              <a:ea typeface="ＭＳ Ｐゴシック" panose="020B0600070205080204" pitchFamily="50" charset="-128"/>
            </a:rPr>
            <a:t>66,772</a:t>
          </a:r>
          <a:r>
            <a:rPr kumimoji="1" lang="ja-JP" altLang="en-US" sz="1300">
              <a:latin typeface="ＭＳ Ｐゴシック" panose="020B0600070205080204" pitchFamily="50" charset="-128"/>
              <a:ea typeface="ＭＳ Ｐゴシック" panose="020B0600070205080204" pitchFamily="50" charset="-128"/>
            </a:rPr>
            <a:t>円で、定額減税調整給付金給付事業やプレミアム付商品券事業により前年度から</a:t>
          </a:r>
          <a:r>
            <a:rPr kumimoji="1" lang="en-US" altLang="ja-JP" sz="1300">
              <a:latin typeface="ＭＳ Ｐゴシック" panose="020B0600070205080204" pitchFamily="50" charset="-128"/>
              <a:ea typeface="ＭＳ Ｐゴシック" panose="020B0600070205080204" pitchFamily="50" charset="-128"/>
            </a:rPr>
            <a:t>10,199</a:t>
          </a:r>
          <a:r>
            <a:rPr kumimoji="1" lang="ja-JP" altLang="en-US" sz="1300">
              <a:latin typeface="ＭＳ Ｐゴシック" panose="020B0600070205080204" pitchFamily="50" charset="-128"/>
              <a:ea typeface="ＭＳ Ｐゴシック" panose="020B0600070205080204" pitchFamily="50" charset="-128"/>
            </a:rPr>
            <a:t>円増加したものの、類似団体を下回っている。これは消防業務などを単独で運営しており、広域組織への負担金が抑えられていることによる。物件費は</a:t>
          </a:r>
          <a:r>
            <a:rPr kumimoji="1" lang="en-US" altLang="ja-JP" sz="1300">
              <a:latin typeface="ＭＳ Ｐゴシック" panose="020B0600070205080204" pitchFamily="50" charset="-128"/>
              <a:ea typeface="ＭＳ Ｐゴシック" panose="020B0600070205080204" pitchFamily="50" charset="-128"/>
            </a:rPr>
            <a:t>86,913</a:t>
          </a:r>
          <a:r>
            <a:rPr kumimoji="1" lang="ja-JP" altLang="en-US" sz="1300">
              <a:latin typeface="ＭＳ Ｐゴシック" panose="020B0600070205080204" pitchFamily="50" charset="-128"/>
              <a:ea typeface="ＭＳ Ｐゴシック" panose="020B0600070205080204" pitchFamily="50" charset="-128"/>
            </a:rPr>
            <a:t>円で、前年度よりも</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円下回った。また災害復旧事業費は、令和６年７月および９月の大雨災害に係る道路・河川や農地・林道の復旧工事の発生により、前年度から</a:t>
          </a:r>
          <a:r>
            <a:rPr kumimoji="1" lang="en-US" altLang="ja-JP" sz="1300">
              <a:latin typeface="ＭＳ Ｐゴシック" panose="020B0600070205080204" pitchFamily="50" charset="-128"/>
              <a:ea typeface="ＭＳ Ｐゴシック" panose="020B0600070205080204" pitchFamily="50" charset="-128"/>
            </a:rPr>
            <a:t>1,832</a:t>
          </a:r>
          <a:r>
            <a:rPr kumimoji="1" lang="ja-JP" altLang="en-US" sz="1300">
              <a:latin typeface="ＭＳ Ｐゴシック" panose="020B0600070205080204" pitchFamily="50" charset="-128"/>
              <a:ea typeface="ＭＳ Ｐゴシック" panose="020B0600070205080204" pitchFamily="50" charset="-128"/>
            </a:rPr>
            <a:t>円増加している。積立金は、財政調整基金や減債基金の積立が前年度から増加したことにより、前年度比較で</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20066</xdr:rowOff>
    </xdr:from>
    <xdr:to>
      <xdr:col>24</xdr:col>
      <xdr:colOff>63500</xdr:colOff>
      <xdr:row>36</xdr:row>
      <xdr:rowOff>8255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0816"/>
          <a:ext cx="8382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xdr:rowOff>
    </xdr:from>
    <xdr:to>
      <xdr:col>19</xdr:col>
      <xdr:colOff>177800</xdr:colOff>
      <xdr:row>36</xdr:row>
      <xdr:rowOff>12827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04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12827</xdr:rowOff>
    </xdr:from>
    <xdr:to>
      <xdr:col>15</xdr:col>
      <xdr:colOff>50800</xdr:colOff>
      <xdr:row>36</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5027"/>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82169</xdr:rowOff>
    </xdr:from>
    <xdr:to>
      <xdr:col>10</xdr:col>
      <xdr:colOff>114300</xdr:colOff>
      <xdr:row>36</xdr:row>
      <xdr:rowOff>108458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43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140716</xdr:rowOff>
    </xdr:from>
    <xdr:to>
      <xdr:col>24</xdr:col>
      <xdr:colOff>114300</xdr:colOff>
      <xdr:row>35</xdr:row>
      <xdr:rowOff>70866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163593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128905</xdr:rowOff>
    </xdr:from>
    <xdr:to>
      <xdr:col>20</xdr:col>
      <xdr:colOff>38100</xdr:colOff>
      <xdr:row>36</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50182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133477</xdr:rowOff>
    </xdr:from>
    <xdr:to>
      <xdr:col>15</xdr:col>
      <xdr:colOff>101600</xdr:colOff>
      <xdr:row>36</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80154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57658</xdr:rowOff>
    </xdr:from>
    <xdr:to>
      <xdr:col>10</xdr:col>
      <xdr:colOff>165100</xdr:colOff>
      <xdr:row>36</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31369</xdr:rowOff>
    </xdr:from>
    <xdr:to>
      <xdr:col>6</xdr:col>
      <xdr:colOff>38100</xdr:colOff>
      <xdr:row>36</xdr:row>
      <xdr:rowOff>132969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124096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59548</xdr:rowOff>
    </xdr:from>
    <xdr:to>
      <xdr:col>24</xdr:col>
      <xdr:colOff>63500</xdr:colOff>
      <xdr:row>55</xdr:row>
      <xdr:rowOff>158390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9298"/>
          <a:ext cx="838200" cy="9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158390</xdr:rowOff>
    </xdr:from>
    <xdr:to>
      <xdr:col>19</xdr:col>
      <xdr:colOff>177800</xdr:colOff>
      <xdr:row>56</xdr:row>
      <xdr:rowOff>66923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88140"/>
          <a:ext cx="889000" cy="7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66923</xdr:rowOff>
    </xdr:from>
    <xdr:to>
      <xdr:col>15</xdr:col>
      <xdr:colOff>50800</xdr:colOff>
      <xdr:row>56</xdr:row>
      <xdr:rowOff>94684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68123"/>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114933</xdr:rowOff>
    </xdr:from>
    <xdr:to>
      <xdr:col>10</xdr:col>
      <xdr:colOff>114300</xdr:colOff>
      <xdr:row>56</xdr:row>
      <xdr:rowOff>94684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01783"/>
          <a:ext cx="889000" cy="4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8748</xdr:rowOff>
    </xdr:from>
    <xdr:to>
      <xdr:col>24</xdr:col>
      <xdr:colOff>114300</xdr:colOff>
      <xdr:row>55</xdr:row>
      <xdr:rowOff>110348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31625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107590</xdr:rowOff>
    </xdr:from>
    <xdr:to>
      <xdr:col>20</xdr:col>
      <xdr:colOff>38100</xdr:colOff>
      <xdr:row>56</xdr:row>
      <xdr:rowOff>37740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54267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1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16123</xdr:rowOff>
    </xdr:from>
    <xdr:to>
      <xdr:col>15</xdr:col>
      <xdr:colOff>101600</xdr:colOff>
      <xdr:row>56</xdr:row>
      <xdr:rowOff>117723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108850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43884</xdr:rowOff>
    </xdr:from>
    <xdr:to>
      <xdr:col>10</xdr:col>
      <xdr:colOff>165100</xdr:colOff>
      <xdr:row>56</xdr:row>
      <xdr:rowOff>145484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64133</xdr:rowOff>
    </xdr:from>
    <xdr:to>
      <xdr:col>6</xdr:col>
      <xdr:colOff>38100</xdr:colOff>
      <xdr:row>53</xdr:row>
      <xdr:rowOff>165733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10810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2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4184</xdr:rowOff>
    </xdr:from>
    <xdr:to>
      <xdr:col>24</xdr:col>
      <xdr:colOff>63500</xdr:colOff>
      <xdr:row>76</xdr:row>
      <xdr:rowOff>17334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34384"/>
          <a:ext cx="8382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4184</xdr:rowOff>
    </xdr:from>
    <xdr:to>
      <xdr:col>19</xdr:col>
      <xdr:colOff>177800</xdr:colOff>
      <xdr:row>76</xdr:row>
      <xdr:rowOff>87547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4384"/>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87547</xdr:rowOff>
    </xdr:from>
    <xdr:to>
      <xdr:col>15</xdr:col>
      <xdr:colOff>50800</xdr:colOff>
      <xdr:row>76</xdr:row>
      <xdr:rowOff>88275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774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88275</xdr:rowOff>
    </xdr:from>
    <xdr:to>
      <xdr:col>10</xdr:col>
      <xdr:colOff>114300</xdr:colOff>
      <xdr:row>77</xdr:row>
      <xdr:rowOff>117918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8475"/>
          <a:ext cx="889000" cy="2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137984</xdr:rowOff>
    </xdr:from>
    <xdr:to>
      <xdr:col>24</xdr:col>
      <xdr:colOff>114300</xdr:colOff>
      <xdr:row>76</xdr:row>
      <xdr:rowOff>68134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116411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124833</xdr:rowOff>
    </xdr:from>
    <xdr:to>
      <xdr:col>20</xdr:col>
      <xdr:colOff>38100</xdr:colOff>
      <xdr:row>76</xdr:row>
      <xdr:rowOff>54983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71510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36747</xdr:rowOff>
    </xdr:from>
    <xdr:to>
      <xdr:col>15</xdr:col>
      <xdr:colOff>101600</xdr:colOff>
      <xdr:row>76</xdr:row>
      <xdr:rowOff>138347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154874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37475</xdr:rowOff>
    </xdr:from>
    <xdr:to>
      <xdr:col>10</xdr:col>
      <xdr:colOff>165100</xdr:colOff>
      <xdr:row>76</xdr:row>
      <xdr:rowOff>139075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130202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67118</xdr:rowOff>
    </xdr:from>
    <xdr:to>
      <xdr:col>6</xdr:col>
      <xdr:colOff>38100</xdr:colOff>
      <xdr:row>77</xdr:row>
      <xdr:rowOff>168718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13795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33306</xdr:rowOff>
    </xdr:from>
    <xdr:to>
      <xdr:col>24</xdr:col>
      <xdr:colOff>63500</xdr:colOff>
      <xdr:row>95</xdr:row>
      <xdr:rowOff>149758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21056"/>
          <a:ext cx="838200" cy="1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33306</xdr:rowOff>
    </xdr:from>
    <xdr:to>
      <xdr:col>19</xdr:col>
      <xdr:colOff>177800</xdr:colOff>
      <xdr:row>95</xdr:row>
      <xdr:rowOff>170295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21056"/>
          <a:ext cx="889000" cy="13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156159</xdr:rowOff>
    </xdr:from>
    <xdr:to>
      <xdr:col>15</xdr:col>
      <xdr:colOff>50800</xdr:colOff>
      <xdr:row>95</xdr:row>
      <xdr:rowOff>170295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43909"/>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156159</xdr:rowOff>
    </xdr:from>
    <xdr:to>
      <xdr:col>10</xdr:col>
      <xdr:colOff>114300</xdr:colOff>
      <xdr:row>96</xdr:row>
      <xdr:rowOff>142863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43909"/>
          <a:ext cx="8890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98958</xdr:rowOff>
    </xdr:from>
    <xdr:to>
      <xdr:col>24</xdr:col>
      <xdr:colOff>114300</xdr:colOff>
      <xdr:row>96</xdr:row>
      <xdr:rowOff>29108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77385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153956</xdr:rowOff>
    </xdr:from>
    <xdr:to>
      <xdr:col>20</xdr:col>
      <xdr:colOff>38100</xdr:colOff>
      <xdr:row>95</xdr:row>
      <xdr:rowOff>84106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100633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119495</xdr:rowOff>
    </xdr:from>
    <xdr:to>
      <xdr:col>15</xdr:col>
      <xdr:colOff>101600</xdr:colOff>
      <xdr:row>96</xdr:row>
      <xdr:rowOff>49645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40772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105359</xdr:rowOff>
    </xdr:from>
    <xdr:to>
      <xdr:col>10</xdr:col>
      <xdr:colOff>165100</xdr:colOff>
      <xdr:row>96</xdr:row>
      <xdr:rowOff>35509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26636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92063</xdr:rowOff>
    </xdr:from>
    <xdr:to>
      <xdr:col>6</xdr:col>
      <xdr:colOff>38100</xdr:colOff>
      <xdr:row>97</xdr:row>
      <xdr:rowOff>22213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104104</xdr:rowOff>
    </xdr:from>
    <xdr:to>
      <xdr:col>55</xdr:col>
      <xdr:colOff>0</xdr:colOff>
      <xdr:row>37</xdr:row>
      <xdr:rowOff>581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76304"/>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103124</xdr:rowOff>
    </xdr:from>
    <xdr:to>
      <xdr:col>50</xdr:col>
      <xdr:colOff>114300</xdr:colOff>
      <xdr:row>36</xdr:row>
      <xdr:rowOff>104104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7532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103124</xdr:rowOff>
    </xdr:from>
    <xdr:to>
      <xdr:col>45</xdr:col>
      <xdr:colOff>177800</xdr:colOff>
      <xdr:row>36</xdr:row>
      <xdr:rowOff>109002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7532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93654</xdr:rowOff>
    </xdr:from>
    <xdr:to>
      <xdr:col>41</xdr:col>
      <xdr:colOff>50800</xdr:colOff>
      <xdr:row>36</xdr:row>
      <xdr:rowOff>109002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6585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121231</xdr:rowOff>
    </xdr:from>
    <xdr:to>
      <xdr:col>55</xdr:col>
      <xdr:colOff>50800</xdr:colOff>
      <xdr:row>37</xdr:row>
      <xdr:rowOff>51381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144108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4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53304</xdr:rowOff>
    </xdr:from>
    <xdr:to>
      <xdr:col>50</xdr:col>
      <xdr:colOff>165100</xdr:colOff>
      <xdr:row>36</xdr:row>
      <xdr:rowOff>154904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171431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0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52324</xdr:rowOff>
    </xdr:from>
    <xdr:to>
      <xdr:col>46</xdr:col>
      <xdr:colOff>38100</xdr:colOff>
      <xdr:row>36</xdr:row>
      <xdr:rowOff>153924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170451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58202</xdr:rowOff>
    </xdr:from>
    <xdr:to>
      <xdr:col>41</xdr:col>
      <xdr:colOff>101600</xdr:colOff>
      <xdr:row>36</xdr:row>
      <xdr:rowOff>159802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4879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42854</xdr:rowOff>
    </xdr:from>
    <xdr:to>
      <xdr:col>36</xdr:col>
      <xdr:colOff>165100</xdr:colOff>
      <xdr:row>36</xdr:row>
      <xdr:rowOff>144454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160981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28763</xdr:rowOff>
    </xdr:from>
    <xdr:to>
      <xdr:col>55</xdr:col>
      <xdr:colOff>0</xdr:colOff>
      <xdr:row>55</xdr:row>
      <xdr:rowOff>124564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58513"/>
          <a:ext cx="838200" cy="9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28763</xdr:rowOff>
    </xdr:from>
    <xdr:to>
      <xdr:col>50</xdr:col>
      <xdr:colOff>114300</xdr:colOff>
      <xdr:row>55</xdr:row>
      <xdr:rowOff>30217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58513"/>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73537</xdr:rowOff>
    </xdr:from>
    <xdr:to>
      <xdr:col>45</xdr:col>
      <xdr:colOff>177800</xdr:colOff>
      <xdr:row>55</xdr:row>
      <xdr:rowOff>30217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160387"/>
          <a:ext cx="889000" cy="2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73537</xdr:rowOff>
    </xdr:from>
    <xdr:to>
      <xdr:col>41</xdr:col>
      <xdr:colOff>50800</xdr:colOff>
      <xdr:row>55</xdr:row>
      <xdr:rowOff>102193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160387"/>
          <a:ext cx="889000" cy="3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73764</xdr:rowOff>
    </xdr:from>
    <xdr:to>
      <xdr:col>55</xdr:col>
      <xdr:colOff>50800</xdr:colOff>
      <xdr:row>56</xdr:row>
      <xdr:rowOff>3914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96641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149413</xdr:rowOff>
    </xdr:from>
    <xdr:to>
      <xdr:col>50</xdr:col>
      <xdr:colOff>165100</xdr:colOff>
      <xdr:row>55</xdr:row>
      <xdr:rowOff>79563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96090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150867</xdr:rowOff>
    </xdr:from>
    <xdr:to>
      <xdr:col>46</xdr:col>
      <xdr:colOff>38100</xdr:colOff>
      <xdr:row>55</xdr:row>
      <xdr:rowOff>81017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0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97544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22737</xdr:rowOff>
    </xdr:from>
    <xdr:to>
      <xdr:col>41</xdr:col>
      <xdr:colOff>101600</xdr:colOff>
      <xdr:row>53</xdr:row>
      <xdr:rowOff>124337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140864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51393</xdr:rowOff>
    </xdr:from>
    <xdr:to>
      <xdr:col>36</xdr:col>
      <xdr:colOff>165100</xdr:colOff>
      <xdr:row>55</xdr:row>
      <xdr:rowOff>152993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169520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5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150120</xdr:rowOff>
    </xdr:from>
    <xdr:to>
      <xdr:col>55</xdr:col>
      <xdr:colOff>0</xdr:colOff>
      <xdr:row>76</xdr:row>
      <xdr:rowOff>73234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37420"/>
          <a:ext cx="838200" cy="2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8617</xdr:rowOff>
    </xdr:from>
    <xdr:to>
      <xdr:col>50</xdr:col>
      <xdr:colOff>114300</xdr:colOff>
      <xdr:row>76</xdr:row>
      <xdr:rowOff>73234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38817"/>
          <a:ext cx="889000" cy="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8617</xdr:rowOff>
    </xdr:from>
    <xdr:to>
      <xdr:col>45</xdr:col>
      <xdr:colOff>177800</xdr:colOff>
      <xdr:row>76</xdr:row>
      <xdr:rowOff>18751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38817"/>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78283</xdr:rowOff>
    </xdr:from>
    <xdr:to>
      <xdr:col>41</xdr:col>
      <xdr:colOff>50800</xdr:colOff>
      <xdr:row>76</xdr:row>
      <xdr:rowOff>18751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37033"/>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99320</xdr:rowOff>
    </xdr:from>
    <xdr:to>
      <xdr:col>55</xdr:col>
      <xdr:colOff>50800</xdr:colOff>
      <xdr:row>75</xdr:row>
      <xdr:rowOff>29470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122197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22434</xdr:rowOff>
    </xdr:from>
    <xdr:to>
      <xdr:col>50</xdr:col>
      <xdr:colOff>165100</xdr:colOff>
      <xdr:row>76</xdr:row>
      <xdr:rowOff>124034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140561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129267</xdr:rowOff>
    </xdr:from>
    <xdr:to>
      <xdr:col>46</xdr:col>
      <xdr:colOff>38100</xdr:colOff>
      <xdr:row>76</xdr:row>
      <xdr:rowOff>59417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75944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139402</xdr:rowOff>
    </xdr:from>
    <xdr:to>
      <xdr:col>41</xdr:col>
      <xdr:colOff>101600</xdr:colOff>
      <xdr:row>76</xdr:row>
      <xdr:rowOff>69552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86079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27483</xdr:rowOff>
    </xdr:from>
    <xdr:to>
      <xdr:col>36</xdr:col>
      <xdr:colOff>165100</xdr:colOff>
      <xdr:row>75</xdr:row>
      <xdr:rowOff>129083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145610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52423</xdr:rowOff>
    </xdr:from>
    <xdr:to>
      <xdr:col>55</xdr:col>
      <xdr:colOff>0</xdr:colOff>
      <xdr:row>95</xdr:row>
      <xdr:rowOff>23425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482923"/>
          <a:ext cx="838200" cy="82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84020</xdr:rowOff>
    </xdr:from>
    <xdr:to>
      <xdr:col>50</xdr:col>
      <xdr:colOff>114300</xdr:colOff>
      <xdr:row>95</xdr:row>
      <xdr:rowOff>23425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857420"/>
          <a:ext cx="889000" cy="45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84020</xdr:rowOff>
    </xdr:from>
    <xdr:to>
      <xdr:col>45</xdr:col>
      <xdr:colOff>177800</xdr:colOff>
      <xdr:row>92</xdr:row>
      <xdr:rowOff>106079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857420"/>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106079</xdr:rowOff>
    </xdr:from>
    <xdr:to>
      <xdr:col>41</xdr:col>
      <xdr:colOff>50800</xdr:colOff>
      <xdr:row>94</xdr:row>
      <xdr:rowOff>43345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879479"/>
          <a:ext cx="889000" cy="2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1623</xdr:rowOff>
    </xdr:from>
    <xdr:to>
      <xdr:col>55</xdr:col>
      <xdr:colOff>50800</xdr:colOff>
      <xdr:row>90</xdr:row>
      <xdr:rowOff>103223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4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126100</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38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144075</xdr:rowOff>
    </xdr:from>
    <xdr:to>
      <xdr:col>50</xdr:col>
      <xdr:colOff>165100</xdr:colOff>
      <xdr:row>95</xdr:row>
      <xdr:rowOff>74225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90752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33220</xdr:rowOff>
    </xdr:from>
    <xdr:to>
      <xdr:col>46</xdr:col>
      <xdr:colOff>38100</xdr:colOff>
      <xdr:row>92</xdr:row>
      <xdr:rowOff>134820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8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151347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58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55279</xdr:rowOff>
    </xdr:from>
    <xdr:to>
      <xdr:col>41</xdr:col>
      <xdr:colOff>101600</xdr:colOff>
      <xdr:row>92</xdr:row>
      <xdr:rowOff>156879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8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1956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60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163995</xdr:rowOff>
    </xdr:from>
    <xdr:to>
      <xdr:col>36</xdr:col>
      <xdr:colOff>165100</xdr:colOff>
      <xdr:row>94</xdr:row>
      <xdr:rowOff>94145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110672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8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147015</xdr:rowOff>
    </xdr:from>
    <xdr:to>
      <xdr:col>85</xdr:col>
      <xdr:colOff>127000</xdr:colOff>
      <xdr:row>36</xdr:row>
      <xdr:rowOff>107543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47765"/>
          <a:ext cx="8382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107543</xdr:rowOff>
    </xdr:from>
    <xdr:to>
      <xdr:col>81</xdr:col>
      <xdr:colOff>50800</xdr:colOff>
      <xdr:row>36</xdr:row>
      <xdr:rowOff>160960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79743"/>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160960</xdr:rowOff>
    </xdr:from>
    <xdr:to>
      <xdr:col>76</xdr:col>
      <xdr:colOff>114300</xdr:colOff>
      <xdr:row>37</xdr:row>
      <xdr:rowOff>26276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33160"/>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142253</xdr:rowOff>
    </xdr:from>
    <xdr:to>
      <xdr:col>71</xdr:col>
      <xdr:colOff>177800</xdr:colOff>
      <xdr:row>37</xdr:row>
      <xdr:rowOff>26276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14453"/>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96215</xdr:rowOff>
    </xdr:from>
    <xdr:to>
      <xdr:col>85</xdr:col>
      <xdr:colOff>177800</xdr:colOff>
      <xdr:row>36</xdr:row>
      <xdr:rowOff>26365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119092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56743</xdr:rowOff>
    </xdr:from>
    <xdr:to>
      <xdr:col>81</xdr:col>
      <xdr:colOff>101600</xdr:colOff>
      <xdr:row>36</xdr:row>
      <xdr:rowOff>158343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110160</xdr:rowOff>
    </xdr:from>
    <xdr:to>
      <xdr:col>76</xdr:col>
      <xdr:colOff>165100</xdr:colOff>
      <xdr:row>37</xdr:row>
      <xdr:rowOff>40310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56837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146926</xdr:rowOff>
    </xdr:from>
    <xdr:to>
      <xdr:col>72</xdr:col>
      <xdr:colOff>38100</xdr:colOff>
      <xdr:row>37</xdr:row>
      <xdr:rowOff>77076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68203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91453</xdr:rowOff>
    </xdr:from>
    <xdr:to>
      <xdr:col>67</xdr:col>
      <xdr:colOff>101600</xdr:colOff>
      <xdr:row>37</xdr:row>
      <xdr:rowOff>21603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12730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125961</xdr:rowOff>
    </xdr:from>
    <xdr:to>
      <xdr:col>85</xdr:col>
      <xdr:colOff>127000</xdr:colOff>
      <xdr:row>57</xdr:row>
      <xdr:rowOff>87191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84261"/>
          <a:ext cx="838200" cy="4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71692</xdr:rowOff>
    </xdr:from>
    <xdr:to>
      <xdr:col>81</xdr:col>
      <xdr:colOff>50800</xdr:colOff>
      <xdr:row>57</xdr:row>
      <xdr:rowOff>87191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44342"/>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146375</xdr:rowOff>
    </xdr:from>
    <xdr:to>
      <xdr:col>76</xdr:col>
      <xdr:colOff>114300</xdr:colOff>
      <xdr:row>57</xdr:row>
      <xdr:rowOff>71692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47575"/>
          <a:ext cx="889000" cy="9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11570</xdr:rowOff>
    </xdr:from>
    <xdr:to>
      <xdr:col>71</xdr:col>
      <xdr:colOff>177800</xdr:colOff>
      <xdr:row>56</xdr:row>
      <xdr:rowOff>146375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926970"/>
          <a:ext cx="889000" cy="8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75161</xdr:rowOff>
    </xdr:from>
    <xdr:to>
      <xdr:col>85</xdr:col>
      <xdr:colOff>177800</xdr:colOff>
      <xdr:row>55</xdr:row>
      <xdr:rowOff>5311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98038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8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36391</xdr:rowOff>
    </xdr:from>
    <xdr:to>
      <xdr:col>81</xdr:col>
      <xdr:colOff>101600</xdr:colOff>
      <xdr:row>57</xdr:row>
      <xdr:rowOff>137991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129118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20892</xdr:rowOff>
    </xdr:from>
    <xdr:to>
      <xdr:col>76</xdr:col>
      <xdr:colOff>165100</xdr:colOff>
      <xdr:row>57</xdr:row>
      <xdr:rowOff>122492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113619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95575</xdr:rowOff>
    </xdr:from>
    <xdr:to>
      <xdr:col>72</xdr:col>
      <xdr:colOff>38100</xdr:colOff>
      <xdr:row>57</xdr:row>
      <xdr:rowOff>25725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132220</xdr:rowOff>
    </xdr:from>
    <xdr:to>
      <xdr:col>67</xdr:col>
      <xdr:colOff>101600</xdr:colOff>
      <xdr:row>52</xdr:row>
      <xdr:rowOff>62370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8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78897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65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49109</xdr:rowOff>
    </xdr:from>
    <xdr:to>
      <xdr:col>85</xdr:col>
      <xdr:colOff>127000</xdr:colOff>
      <xdr:row>79</xdr:row>
      <xdr:rowOff>79023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93659"/>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79023</xdr:rowOff>
    </xdr:from>
    <xdr:to>
      <xdr:col>81</xdr:col>
      <xdr:colOff>50800</xdr:colOff>
      <xdr:row>79</xdr:row>
      <xdr:rowOff>92658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3573"/>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92658</xdr:rowOff>
    </xdr:from>
    <xdr:to>
      <xdr:col>76</xdr:col>
      <xdr:colOff>114300</xdr:colOff>
      <xdr:row>79</xdr:row>
      <xdr:rowOff>97735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7208"/>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91301</xdr:rowOff>
    </xdr:from>
    <xdr:to>
      <xdr:col>71</xdr:col>
      <xdr:colOff>177800</xdr:colOff>
      <xdr:row>79</xdr:row>
      <xdr:rowOff>97735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5851"/>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169759</xdr:rowOff>
    </xdr:from>
    <xdr:to>
      <xdr:col>85</xdr:col>
      <xdr:colOff>177800</xdr:colOff>
      <xdr:row>79</xdr:row>
      <xdr:rowOff>99909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28223</xdr:rowOff>
    </xdr:from>
    <xdr:to>
      <xdr:col>81</xdr:col>
      <xdr:colOff>101600</xdr:colOff>
      <xdr:row>79</xdr:row>
      <xdr:rowOff>129823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120950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41858</xdr:rowOff>
    </xdr:from>
    <xdr:to>
      <xdr:col>76</xdr:col>
      <xdr:colOff>165100</xdr:colOff>
      <xdr:row>79</xdr:row>
      <xdr:rowOff>143458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134585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9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46935</xdr:rowOff>
    </xdr:from>
    <xdr:to>
      <xdr:col>72</xdr:col>
      <xdr:colOff>38100</xdr:colOff>
      <xdr:row>79</xdr:row>
      <xdr:rowOff>148535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139662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40501</xdr:rowOff>
    </xdr:from>
    <xdr:to>
      <xdr:col>67</xdr:col>
      <xdr:colOff>101600</xdr:colOff>
      <xdr:row>79</xdr:row>
      <xdr:rowOff>142101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133228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77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22020</xdr:rowOff>
    </xdr:from>
    <xdr:to>
      <xdr:col>85</xdr:col>
      <xdr:colOff>127000</xdr:colOff>
      <xdr:row>93</xdr:row>
      <xdr:rowOff>75088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966870"/>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75088</xdr:rowOff>
    </xdr:from>
    <xdr:to>
      <xdr:col>81</xdr:col>
      <xdr:colOff>50800</xdr:colOff>
      <xdr:row>93</xdr:row>
      <xdr:rowOff>153203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19938"/>
          <a:ext cx="889000" cy="7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153203</xdr:rowOff>
    </xdr:from>
    <xdr:to>
      <xdr:col>76</xdr:col>
      <xdr:colOff>114300</xdr:colOff>
      <xdr:row>94</xdr:row>
      <xdr:rowOff>31964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98053"/>
          <a:ext cx="8890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31964</xdr:rowOff>
    </xdr:from>
    <xdr:to>
      <xdr:col>71</xdr:col>
      <xdr:colOff>177800</xdr:colOff>
      <xdr:row>94</xdr:row>
      <xdr:rowOff>91891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48264"/>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142670</xdr:rowOff>
    </xdr:from>
    <xdr:to>
      <xdr:col>85</xdr:col>
      <xdr:colOff>177800</xdr:colOff>
      <xdr:row>93</xdr:row>
      <xdr:rowOff>72820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9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165547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7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24288</xdr:rowOff>
    </xdr:from>
    <xdr:to>
      <xdr:col>81</xdr:col>
      <xdr:colOff>101600</xdr:colOff>
      <xdr:row>93</xdr:row>
      <xdr:rowOff>125888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142415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102403</xdr:rowOff>
    </xdr:from>
    <xdr:to>
      <xdr:col>76</xdr:col>
      <xdr:colOff>165100</xdr:colOff>
      <xdr:row>94</xdr:row>
      <xdr:rowOff>32553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49080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152614</xdr:rowOff>
    </xdr:from>
    <xdr:to>
      <xdr:col>72</xdr:col>
      <xdr:colOff>38100</xdr:colOff>
      <xdr:row>94</xdr:row>
      <xdr:rowOff>82764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99291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41091</xdr:rowOff>
    </xdr:from>
    <xdr:to>
      <xdr:col>67</xdr:col>
      <xdr:colOff>101600</xdr:colOff>
      <xdr:row>94</xdr:row>
      <xdr:rowOff>142691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159218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総務費は、定額減税調整給付金給付事業や大型公共施設整備事業の事業費増加などによって前年度から</a:t>
          </a:r>
          <a:r>
            <a:rPr kumimoji="1" lang="en-US" altLang="ja-JP" sz="1300">
              <a:latin typeface="ＭＳ Ｐゴシック" panose="020B0600070205080204" pitchFamily="50" charset="-128"/>
              <a:ea typeface="ＭＳ Ｐゴシック" panose="020B0600070205080204" pitchFamily="50" charset="-128"/>
            </a:rPr>
            <a:t>21,619</a:t>
          </a:r>
          <a:r>
            <a:rPr kumimoji="1" lang="ja-JP" altLang="en-US" sz="1300">
              <a:latin typeface="ＭＳ Ｐゴシック" panose="020B0600070205080204" pitchFamily="50" charset="-128"/>
              <a:ea typeface="ＭＳ Ｐゴシック" panose="020B0600070205080204" pitchFamily="50" charset="-128"/>
            </a:rPr>
            <a:t>円増加し住民１人当たり</a:t>
          </a:r>
          <a:r>
            <a:rPr kumimoji="1" lang="en-US" altLang="ja-JP" sz="1300">
              <a:latin typeface="ＭＳ Ｐゴシック" panose="020B0600070205080204" pitchFamily="50" charset="-128"/>
              <a:ea typeface="ＭＳ Ｐゴシック" panose="020B0600070205080204" pitchFamily="50" charset="-128"/>
            </a:rPr>
            <a:t>130,031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円となっており、類似団体平均と比較して高い。商工費は地域総合整備資金貸付事業やプレミアム付商品券事業などにより、前年度から</a:t>
          </a:r>
          <a:r>
            <a:rPr kumimoji="1" lang="en-US" altLang="ja-JP" sz="1300">
              <a:latin typeface="ＭＳ Ｐゴシック" panose="020B0600070205080204" pitchFamily="50" charset="-128"/>
              <a:ea typeface="ＭＳ Ｐゴシック" panose="020B0600070205080204" pitchFamily="50" charset="-128"/>
            </a:rPr>
            <a:t>13,964</a:t>
          </a:r>
          <a:r>
            <a:rPr kumimoji="1" lang="ja-JP" altLang="en-US" sz="1300">
              <a:latin typeface="ＭＳ Ｐゴシック" panose="020B0600070205080204" pitchFamily="50" charset="-128"/>
              <a:ea typeface="ＭＳ Ｐゴシック" panose="020B0600070205080204" pitchFamily="50" charset="-128"/>
            </a:rPr>
            <a:t>円増加し住民１人当たり</a:t>
          </a:r>
          <a:r>
            <a:rPr kumimoji="1" lang="en-US" altLang="ja-JP" sz="1300">
              <a:latin typeface="ＭＳ Ｐゴシック" panose="020B0600070205080204" pitchFamily="50" charset="-128"/>
              <a:ea typeface="ＭＳ Ｐゴシック" panose="020B0600070205080204" pitchFamily="50" charset="-128"/>
            </a:rPr>
            <a:t>39,453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土木費は、豪雪により除排雪経費が増加したほか、令和５年度に駅前地区再開発事業において柱の傾きが発生する施工ミスが生じ、関連経費が令和６年度へ繰越されたことにより、前年度より</a:t>
          </a:r>
          <a:r>
            <a:rPr kumimoji="1" lang="en-US" altLang="ja-JP" sz="1300">
              <a:latin typeface="ＭＳ Ｐゴシック" panose="020B0600070205080204" pitchFamily="50" charset="-128"/>
              <a:ea typeface="ＭＳ Ｐゴシック" panose="020B0600070205080204" pitchFamily="50" charset="-128"/>
            </a:rPr>
            <a:t>50,724</a:t>
          </a:r>
          <a:r>
            <a:rPr kumimoji="1" lang="ja-JP" altLang="en-US" sz="1300">
              <a:latin typeface="ＭＳ Ｐゴシック" panose="020B0600070205080204" pitchFamily="50" charset="-128"/>
              <a:ea typeface="ＭＳ Ｐゴシック" panose="020B0600070205080204" pitchFamily="50" charset="-128"/>
            </a:rPr>
            <a:t>円の大幅増となっている。教育費は、天下森スキー場整備事業や小学校長寿命化対策事業などにより前年度から</a:t>
          </a:r>
          <a:r>
            <a:rPr kumimoji="1" lang="en-US" altLang="ja-JP" sz="1300">
              <a:latin typeface="ＭＳ Ｐゴシック" panose="020B0600070205080204" pitchFamily="50" charset="-128"/>
              <a:ea typeface="ＭＳ Ｐゴシック" panose="020B0600070205080204" pitchFamily="50" charset="-128"/>
            </a:rPr>
            <a:t>20,804</a:t>
          </a:r>
          <a:r>
            <a:rPr kumimoji="1" lang="ja-JP" altLang="en-US" sz="1300">
              <a:latin typeface="ＭＳ Ｐゴシック" panose="020B0600070205080204" pitchFamily="50" charset="-128"/>
              <a:ea typeface="ＭＳ Ｐゴシック" panose="020B0600070205080204" pitchFamily="50" charset="-128"/>
            </a:rPr>
            <a:t>円増加して住民１人当たり</a:t>
          </a:r>
          <a:r>
            <a:rPr kumimoji="1" lang="en-US" altLang="ja-JP" sz="1300">
              <a:latin typeface="ＭＳ Ｐゴシック" panose="020B0600070205080204" pitchFamily="50" charset="-128"/>
              <a:ea typeface="ＭＳ Ｐゴシック" panose="020B0600070205080204" pitchFamily="50" charset="-128"/>
            </a:rPr>
            <a:t>70,601</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円となり、類似団体平均を上回った。災害復旧費は、令和６年７月および９月の大雨災害に係る道路・河川や農地・林道の復旧工事の実施などにより、前年度から</a:t>
          </a:r>
          <a:r>
            <a:rPr kumimoji="1" lang="en-US" altLang="ja-JP" sz="1300">
              <a:latin typeface="ＭＳ Ｐゴシック" panose="020B0600070205080204" pitchFamily="50" charset="-128"/>
              <a:ea typeface="ＭＳ Ｐゴシック" panose="020B0600070205080204" pitchFamily="50" charset="-128"/>
            </a:rPr>
            <a:t>1,832</a:t>
          </a:r>
          <a:r>
            <a:rPr kumimoji="1" lang="ja-JP" altLang="en-US" sz="1300">
              <a:latin typeface="ＭＳ Ｐゴシック" panose="020B0600070205080204" pitchFamily="50" charset="-128"/>
              <a:ea typeface="ＭＳ Ｐゴシック" panose="020B0600070205080204" pitchFamily="50" charset="-128"/>
            </a:rPr>
            <a:t>円増加し住民１人当たり</a:t>
          </a:r>
          <a:r>
            <a:rPr kumimoji="1" lang="en-US" altLang="ja-JP" sz="1300">
              <a:latin typeface="ＭＳ Ｐゴシック" panose="020B0600070205080204" pitchFamily="50" charset="-128"/>
              <a:ea typeface="ＭＳ Ｐゴシック" panose="020B0600070205080204" pitchFamily="50" charset="-128"/>
            </a:rPr>
            <a:t>3,048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当市の目的別歳出決算の特徴として、豪雪地帯であるという地域特性による除排雪経費が発生するため、類似団体と比較して土木費は高い傾向にある。また主要産業である農業関係の経費も類似団体と比較して高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令和６年度は、令和４年度から実施している地方債借入時の据置期間廃止に伴い、公債費が増加したことなどにより、実質収支は前年度比</a:t>
          </a:r>
          <a:r>
            <a:rPr kumimoji="1" lang="en-US" altLang="ja-JP" sz="1300">
              <a:latin typeface="ＭＳ ゴシック" pitchFamily="49" charset="-128"/>
              <a:ea typeface="ＭＳ ゴシック" pitchFamily="49" charset="-128"/>
            </a:rPr>
            <a:t>0.89</a:t>
          </a:r>
          <a:r>
            <a:rPr kumimoji="1" lang="ja-JP" altLang="en-US" sz="1300">
              <a:latin typeface="ＭＳ ゴシック" pitchFamily="49" charset="-128"/>
              <a:ea typeface="ＭＳ ゴシック" pitchFamily="49" charset="-128"/>
            </a:rPr>
            <a:t>ポイント減少した。財政調整基金残高においても、大型公共施設建設事業や駅前再開発事業などの大型建設事業実施のために取崩額が増加したことにより、前年度比で減少している。今後も円安や世界情勢不安等による資材高騰のほか、人口減少・少子高齢化に伴う税収減が見込まれることから、事業の選択と集中により歳出の削減を図るとともに、基金に依存しない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令和６年度決算は、全ての会計で資金不足</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赤字</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は発生しておらず、前年度より</a:t>
          </a:r>
          <a:r>
            <a:rPr kumimoji="1" lang="en-US" altLang="ja-JP" sz="1300">
              <a:latin typeface="ＭＳ ゴシック" pitchFamily="49" charset="-128"/>
              <a:ea typeface="ＭＳ ゴシック" pitchFamily="49" charset="-128"/>
            </a:rPr>
            <a:t>6.0</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　一般会計においては、歳入歳出差引が前年度比</a:t>
          </a:r>
          <a:r>
            <a:rPr kumimoji="1" lang="en-US" altLang="ja-JP" sz="1300">
              <a:latin typeface="ＭＳ ゴシック" pitchFamily="49" charset="-128"/>
              <a:ea typeface="ＭＳ ゴシック" pitchFamily="49" charset="-128"/>
            </a:rPr>
            <a:t>169,584</a:t>
          </a:r>
          <a:r>
            <a:rPr kumimoji="1" lang="ja-JP" altLang="en-US" sz="1300">
              <a:latin typeface="ＭＳ ゴシック" pitchFamily="49" charset="-128"/>
              <a:ea typeface="ＭＳ ゴシック" pitchFamily="49" charset="-128"/>
            </a:rPr>
            <a:t>千円増加し</a:t>
          </a:r>
          <a:r>
            <a:rPr kumimoji="1" lang="en-US" altLang="ja-JP" sz="1300">
              <a:latin typeface="ＭＳ ゴシック" pitchFamily="49" charset="-128"/>
              <a:ea typeface="ＭＳ ゴシック" pitchFamily="49" charset="-128"/>
            </a:rPr>
            <a:t>3,208,672</a:t>
          </a:r>
          <a:r>
            <a:rPr kumimoji="1" lang="ja-JP" altLang="en-US" sz="1300">
              <a:latin typeface="ＭＳ ゴシック" pitchFamily="49" charset="-128"/>
              <a:ea typeface="ＭＳ ゴシック" pitchFamily="49" charset="-128"/>
            </a:rPr>
            <a:t>千円となったものの、翌年度に繰り越す財源が</a:t>
          </a:r>
          <a:r>
            <a:rPr kumimoji="1" lang="en-US" altLang="ja-JP" sz="1300">
              <a:latin typeface="ＭＳ ゴシック" pitchFamily="49" charset="-128"/>
              <a:ea typeface="ＭＳ ゴシック" pitchFamily="49" charset="-128"/>
            </a:rPr>
            <a:t>1,001,908</a:t>
          </a:r>
          <a:r>
            <a:rPr kumimoji="1" lang="ja-JP" altLang="en-US" sz="1300">
              <a:latin typeface="ＭＳ ゴシック" pitchFamily="49" charset="-128"/>
              <a:ea typeface="ＭＳ ゴシック" pitchFamily="49" charset="-128"/>
            </a:rPr>
            <a:t>千円となり前年度より</a:t>
          </a:r>
          <a:r>
            <a:rPr kumimoji="1" lang="en-US" altLang="ja-JP" sz="1300">
              <a:latin typeface="ＭＳ ゴシック" pitchFamily="49" charset="-128"/>
              <a:ea typeface="ＭＳ ゴシック" pitchFamily="49" charset="-128"/>
            </a:rPr>
            <a:t>409,322</a:t>
          </a:r>
          <a:r>
            <a:rPr kumimoji="1" lang="ja-JP" altLang="en-US" sz="1300">
              <a:latin typeface="ＭＳ ゴシック" pitchFamily="49" charset="-128"/>
              <a:ea typeface="ＭＳ ゴシック" pitchFamily="49" charset="-128"/>
            </a:rPr>
            <a:t>千円増加したため、実質収支は</a:t>
          </a:r>
          <a:r>
            <a:rPr kumimoji="1" lang="en-US" altLang="ja-JP" sz="1300">
              <a:latin typeface="ＭＳ ゴシック" pitchFamily="49" charset="-128"/>
              <a:ea typeface="ＭＳ ゴシック" pitchFamily="49" charset="-128"/>
            </a:rPr>
            <a:t>239,738</a:t>
          </a:r>
          <a:r>
            <a:rPr kumimoji="1" lang="ja-JP" altLang="en-US" sz="1300">
              <a:latin typeface="ＭＳ ゴシック" pitchFamily="49" charset="-128"/>
              <a:ea typeface="ＭＳ ゴシック" pitchFamily="49" charset="-128"/>
            </a:rPr>
            <a:t>千円減少した。</a:t>
          </a:r>
        </a:p>
        <a:p>
          <a:r>
            <a:rPr kumimoji="1" lang="ja-JP" altLang="en-US" sz="1300">
              <a:latin typeface="ＭＳ ゴシック" pitchFamily="49" charset="-128"/>
              <a:ea typeface="ＭＳ ゴシック" pitchFamily="49" charset="-128"/>
            </a:rPr>
            <a:t>　病院事業会計においては、患者数の減少や診療報酬のマイナス改定に伴う収益の減少のほか、原材料の高騰に伴う材料費や経費の増加により、</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年連続の純損失となった。</a:t>
          </a:r>
        </a:p>
        <a:p>
          <a:r>
            <a:rPr kumimoji="1" lang="ja-JP" altLang="en-US" sz="1300">
              <a:latin typeface="ＭＳ ゴシック" pitchFamily="49" charset="-128"/>
              <a:ea typeface="ＭＳ ゴシック" pitchFamily="49" charset="-128"/>
            </a:rPr>
            <a:t>　水道事業会計においては、給水人口の減少に伴い給水収益が減少したことに加え、費用において、職員給与費や路面復旧費、委託料などが増加したことにより、黒字額が前年度より減少した。</a:t>
          </a:r>
        </a:p>
        <a:p>
          <a:r>
            <a:rPr kumimoji="1" lang="ja-JP" altLang="en-US" sz="1300">
              <a:latin typeface="ＭＳ ゴシック" pitchFamily="49" charset="-128"/>
              <a:ea typeface="ＭＳ ゴシック" pitchFamily="49" charset="-128"/>
            </a:rPr>
            <a:t>　下水道事業会計においては、下水道使用料や長期前受金戻入などが減少したほか、費用において支払利息減少となったものの減価償却費の増加や用途廃止後の山内浄化センターの消毒・清掃に係るその他特別損失の増加などにより、黒字額が前年度より減少した。</a:t>
          </a:r>
        </a:p>
        <a:p>
          <a:r>
            <a:rPr kumimoji="1" lang="ja-JP" altLang="en-US" sz="1300">
              <a:latin typeface="ＭＳ ゴシック" pitchFamily="49" charset="-128"/>
              <a:ea typeface="ＭＳ ゴシック" pitchFamily="49" charset="-128"/>
            </a:rPr>
            <a:t>　介護保険特別会計においては、歳入において介護保険料や県支出金の増加などにより</a:t>
          </a:r>
          <a:r>
            <a:rPr kumimoji="1" lang="en-US" altLang="ja-JP" sz="1300">
              <a:latin typeface="ＭＳ ゴシック" pitchFamily="49" charset="-128"/>
              <a:ea typeface="ＭＳ ゴシック" pitchFamily="49" charset="-128"/>
            </a:rPr>
            <a:t>39,714</a:t>
          </a:r>
          <a:r>
            <a:rPr kumimoji="1" lang="ja-JP" altLang="en-US" sz="1300">
              <a:latin typeface="ＭＳ ゴシック" pitchFamily="49" charset="-128"/>
              <a:ea typeface="ＭＳ ゴシック" pitchFamily="49" charset="-128"/>
            </a:rPr>
            <a:t>千円増加した。歳出においては、介護予防サービス費などが増加したことで</a:t>
          </a:r>
          <a:r>
            <a:rPr kumimoji="1" lang="en-US" altLang="ja-JP" sz="1300">
              <a:latin typeface="ＭＳ ゴシック" pitchFamily="49" charset="-128"/>
              <a:ea typeface="ＭＳ ゴシック" pitchFamily="49" charset="-128"/>
            </a:rPr>
            <a:t>29,315</a:t>
          </a:r>
          <a:r>
            <a:rPr kumimoji="1" lang="ja-JP" altLang="en-US" sz="1300">
              <a:latin typeface="ＭＳ ゴシック" pitchFamily="49" charset="-128"/>
              <a:ea typeface="ＭＳ ゴシック" pitchFamily="49" charset="-128"/>
            </a:rPr>
            <a:t>千円の増加となり、黒字額は前年度より微増となった。　</a:t>
          </a:r>
        </a:p>
        <a:p>
          <a:r>
            <a:rPr kumimoji="1" lang="ja-JP" altLang="en-US" sz="1300">
              <a:latin typeface="ＭＳ ゴシック" pitchFamily="49" charset="-128"/>
              <a:ea typeface="ＭＳ ゴシック" pitchFamily="49" charset="-128"/>
            </a:rPr>
            <a:t>　今後は、人口減少により市税や地方交付税の減少が見込まれるが、新たな財源確保策や料金改定等を実施するとともに徹底した管理によるコストの削減を図り、時代の変化に対応した公共サービスの提供と持続可能な行政・事業運営を実現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8" t="s">
        <v>76</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69"/>
      <c r="DK1" s="169"/>
      <c r="DL1" s="169"/>
      <c r="DM1" s="169"/>
      <c r="DN1" s="169"/>
      <c r="DO1" s="169"/>
    </row>
    <row r="2" spans="1:119" ht="24.75" thickBot="1" x14ac:dyDescent="0.2">
      <c r="B2" s="170" t="s">
        <v>77</v>
      </c>
      <c r="C2" s="170"/>
      <c r="D2" s="171"/>
    </row>
    <row r="3" spans="1:119" ht="18.75" customHeight="1" thickBot="1" x14ac:dyDescent="0.2">
      <c r="A3" s="169"/>
      <c r="B3" s="379" t="s">
        <v>78</v>
      </c>
      <c r="C3" s="380"/>
      <c r="D3" s="380"/>
      <c r="E3" s="381"/>
      <c r="F3" s="381"/>
      <c r="G3" s="381"/>
      <c r="H3" s="381"/>
      <c r="I3" s="381"/>
      <c r="J3" s="381"/>
      <c r="K3" s="381"/>
      <c r="L3" s="381" t="s">
        <v>79</v>
      </c>
      <c r="M3" s="381"/>
      <c r="N3" s="381"/>
      <c r="O3" s="381"/>
      <c r="P3" s="381"/>
      <c r="Q3" s="381"/>
      <c r="R3" s="388"/>
      <c r="S3" s="388"/>
      <c r="T3" s="388"/>
      <c r="U3" s="388"/>
      <c r="V3" s="389"/>
      <c r="W3" s="363" t="s">
        <v>80</v>
      </c>
      <c r="X3" s="364"/>
      <c r="Y3" s="364"/>
      <c r="Z3" s="364"/>
      <c r="AA3" s="364"/>
      <c r="AB3" s="380"/>
      <c r="AC3" s="388" t="s">
        <v>81</v>
      </c>
      <c r="AD3" s="364"/>
      <c r="AE3" s="364"/>
      <c r="AF3" s="364"/>
      <c r="AG3" s="364"/>
      <c r="AH3" s="364"/>
      <c r="AI3" s="364"/>
      <c r="AJ3" s="364"/>
      <c r="AK3" s="364"/>
      <c r="AL3" s="365"/>
      <c r="AM3" s="363" t="s">
        <v>82</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83</v>
      </c>
      <c r="BO3" s="364"/>
      <c r="BP3" s="364"/>
      <c r="BQ3" s="364"/>
      <c r="BR3" s="364"/>
      <c r="BS3" s="364"/>
      <c r="BT3" s="364"/>
      <c r="BU3" s="365"/>
      <c r="BV3" s="363" t="s">
        <v>84</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85</v>
      </c>
      <c r="CU3" s="364"/>
      <c r="CV3" s="364"/>
      <c r="CW3" s="364"/>
      <c r="CX3" s="364"/>
      <c r="CY3" s="364"/>
      <c r="CZ3" s="364"/>
      <c r="DA3" s="365"/>
      <c r="DB3" s="363" t="s">
        <v>86</v>
      </c>
      <c r="DC3" s="364"/>
      <c r="DD3" s="364"/>
      <c r="DE3" s="364"/>
      <c r="DF3" s="364"/>
      <c r="DG3" s="364"/>
      <c r="DH3" s="364"/>
      <c r="DI3" s="365"/>
    </row>
    <row r="4" spans="1:119" ht="18.75" customHeight="1" x14ac:dyDescent="0.15">
      <c r="A4" s="169"/>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87</v>
      </c>
      <c r="AZ4" s="367"/>
      <c r="BA4" s="367"/>
      <c r="BB4" s="367"/>
      <c r="BC4" s="367"/>
      <c r="BD4" s="367"/>
      <c r="BE4" s="367"/>
      <c r="BF4" s="367"/>
      <c r="BG4" s="367"/>
      <c r="BH4" s="367"/>
      <c r="BI4" s="367"/>
      <c r="BJ4" s="367"/>
      <c r="BK4" s="367"/>
      <c r="BL4" s="367"/>
      <c r="BM4" s="368"/>
      <c r="BN4" s="369">
        <v>65758273</v>
      </c>
      <c r="BO4" s="370"/>
      <c r="BP4" s="370"/>
      <c r="BQ4" s="370"/>
      <c r="BR4" s="370"/>
      <c r="BS4" s="370"/>
      <c r="BT4" s="370"/>
      <c r="BU4" s="371"/>
      <c r="BV4" s="369">
        <v>58420753</v>
      </c>
      <c r="BW4" s="370"/>
      <c r="BX4" s="370"/>
      <c r="BY4" s="370"/>
      <c r="BZ4" s="370"/>
      <c r="CA4" s="370"/>
      <c r="CB4" s="370"/>
      <c r="CC4" s="371"/>
      <c r="CD4" s="372" t="s">
        <v>88</v>
      </c>
      <c r="CE4" s="373"/>
      <c r="CF4" s="373"/>
      <c r="CG4" s="373"/>
      <c r="CH4" s="373"/>
      <c r="CI4" s="373"/>
      <c r="CJ4" s="373"/>
      <c r="CK4" s="373"/>
      <c r="CL4" s="373"/>
      <c r="CM4" s="373"/>
      <c r="CN4" s="373"/>
      <c r="CO4" s="373"/>
      <c r="CP4" s="373"/>
      <c r="CQ4" s="373"/>
      <c r="CR4" s="373"/>
      <c r="CS4" s="374"/>
      <c r="CT4" s="375">
        <v>7.1</v>
      </c>
      <c r="CU4" s="376"/>
      <c r="CV4" s="376"/>
      <c r="CW4" s="376"/>
      <c r="CX4" s="376"/>
      <c r="CY4" s="376"/>
      <c r="CZ4" s="376"/>
      <c r="DA4" s="377"/>
      <c r="DB4" s="375">
        <v>8</v>
      </c>
      <c r="DC4" s="376"/>
      <c r="DD4" s="376"/>
      <c r="DE4" s="376"/>
      <c r="DF4" s="376"/>
      <c r="DG4" s="376"/>
      <c r="DH4" s="376"/>
      <c r="DI4" s="377"/>
    </row>
    <row r="5" spans="1:119" ht="18.75" customHeight="1" x14ac:dyDescent="0.15">
      <c r="A5" s="169"/>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89</v>
      </c>
      <c r="AN5" s="436"/>
      <c r="AO5" s="436"/>
      <c r="AP5" s="436"/>
      <c r="AQ5" s="436"/>
      <c r="AR5" s="436"/>
      <c r="AS5" s="436"/>
      <c r="AT5" s="437"/>
      <c r="AU5" s="438" t="s">
        <v>90</v>
      </c>
      <c r="AV5" s="439"/>
      <c r="AW5" s="439"/>
      <c r="AX5" s="439"/>
      <c r="AY5" s="440" t="s">
        <v>91</v>
      </c>
      <c r="AZ5" s="441"/>
      <c r="BA5" s="441"/>
      <c r="BB5" s="441"/>
      <c r="BC5" s="441"/>
      <c r="BD5" s="441"/>
      <c r="BE5" s="441"/>
      <c r="BF5" s="441"/>
      <c r="BG5" s="441"/>
      <c r="BH5" s="441"/>
      <c r="BI5" s="441"/>
      <c r="BJ5" s="441"/>
      <c r="BK5" s="441"/>
      <c r="BL5" s="441"/>
      <c r="BM5" s="442"/>
      <c r="BN5" s="406">
        <v>62549601</v>
      </c>
      <c r="BO5" s="407"/>
      <c r="BP5" s="407"/>
      <c r="BQ5" s="407"/>
      <c r="BR5" s="407"/>
      <c r="BS5" s="407"/>
      <c r="BT5" s="407"/>
      <c r="BU5" s="408"/>
      <c r="BV5" s="406">
        <v>55381665</v>
      </c>
      <c r="BW5" s="407"/>
      <c r="BX5" s="407"/>
      <c r="BY5" s="407"/>
      <c r="BZ5" s="407"/>
      <c r="CA5" s="407"/>
      <c r="CB5" s="407"/>
      <c r="CC5" s="408"/>
      <c r="CD5" s="409" t="s">
        <v>92</v>
      </c>
      <c r="CE5" s="410"/>
      <c r="CF5" s="410"/>
      <c r="CG5" s="410"/>
      <c r="CH5" s="410"/>
      <c r="CI5" s="410"/>
      <c r="CJ5" s="410"/>
      <c r="CK5" s="410"/>
      <c r="CL5" s="410"/>
      <c r="CM5" s="410"/>
      <c r="CN5" s="410"/>
      <c r="CO5" s="410"/>
      <c r="CP5" s="410"/>
      <c r="CQ5" s="410"/>
      <c r="CR5" s="410"/>
      <c r="CS5" s="411"/>
      <c r="CT5" s="403">
        <v>97.4</v>
      </c>
      <c r="CU5" s="404"/>
      <c r="CV5" s="404"/>
      <c r="CW5" s="404"/>
      <c r="CX5" s="404"/>
      <c r="CY5" s="404"/>
      <c r="CZ5" s="404"/>
      <c r="DA5" s="405"/>
      <c r="DB5" s="403">
        <v>96.8</v>
      </c>
      <c r="DC5" s="404"/>
      <c r="DD5" s="404"/>
      <c r="DE5" s="404"/>
      <c r="DF5" s="404"/>
      <c r="DG5" s="404"/>
      <c r="DH5" s="404"/>
      <c r="DI5" s="405"/>
    </row>
    <row r="6" spans="1:119" ht="18.75" customHeight="1" x14ac:dyDescent="0.15">
      <c r="A6" s="169"/>
      <c r="B6" s="412" t="s">
        <v>93</v>
      </c>
      <c r="C6" s="413"/>
      <c r="D6" s="413"/>
      <c r="E6" s="414"/>
      <c r="F6" s="414"/>
      <c r="G6" s="414"/>
      <c r="H6" s="414"/>
      <c r="I6" s="414"/>
      <c r="J6" s="414"/>
      <c r="K6" s="414"/>
      <c r="L6" s="414" t="s">
        <v>94</v>
      </c>
      <c r="M6" s="414"/>
      <c r="N6" s="414"/>
      <c r="O6" s="414"/>
      <c r="P6" s="414"/>
      <c r="Q6" s="414"/>
      <c r="R6" s="418"/>
      <c r="S6" s="418"/>
      <c r="T6" s="418"/>
      <c r="U6" s="418"/>
      <c r="V6" s="419"/>
      <c r="W6" s="422" t="s">
        <v>95</v>
      </c>
      <c r="X6" s="423"/>
      <c r="Y6" s="423"/>
      <c r="Z6" s="423"/>
      <c r="AA6" s="423"/>
      <c r="AB6" s="413"/>
      <c r="AC6" s="426" t="s">
        <v>96</v>
      </c>
      <c r="AD6" s="427"/>
      <c r="AE6" s="427"/>
      <c r="AF6" s="427"/>
      <c r="AG6" s="427"/>
      <c r="AH6" s="427"/>
      <c r="AI6" s="427"/>
      <c r="AJ6" s="427"/>
      <c r="AK6" s="427"/>
      <c r="AL6" s="428"/>
      <c r="AM6" s="435" t="s">
        <v>97</v>
      </c>
      <c r="AN6" s="436"/>
      <c r="AO6" s="436"/>
      <c r="AP6" s="436"/>
      <c r="AQ6" s="436"/>
      <c r="AR6" s="436"/>
      <c r="AS6" s="436"/>
      <c r="AT6" s="437"/>
      <c r="AU6" s="438" t="s">
        <v>90</v>
      </c>
      <c r="AV6" s="439"/>
      <c r="AW6" s="439"/>
      <c r="AX6" s="439"/>
      <c r="AY6" s="440" t="s">
        <v>98</v>
      </c>
      <c r="AZ6" s="441"/>
      <c r="BA6" s="441"/>
      <c r="BB6" s="441"/>
      <c r="BC6" s="441"/>
      <c r="BD6" s="441"/>
      <c r="BE6" s="441"/>
      <c r="BF6" s="441"/>
      <c r="BG6" s="441"/>
      <c r="BH6" s="441"/>
      <c r="BI6" s="441"/>
      <c r="BJ6" s="441"/>
      <c r="BK6" s="441"/>
      <c r="BL6" s="441"/>
      <c r="BM6" s="442"/>
      <c r="BN6" s="406">
        <v>3208672</v>
      </c>
      <c r="BO6" s="407"/>
      <c r="BP6" s="407"/>
      <c r="BQ6" s="407"/>
      <c r="BR6" s="407"/>
      <c r="BS6" s="407"/>
      <c r="BT6" s="407"/>
      <c r="BU6" s="408"/>
      <c r="BV6" s="406">
        <v>3039088</v>
      </c>
      <c r="BW6" s="407"/>
      <c r="BX6" s="407"/>
      <c r="BY6" s="407"/>
      <c r="BZ6" s="407"/>
      <c r="CA6" s="407"/>
      <c r="CB6" s="407"/>
      <c r="CC6" s="408"/>
      <c r="CD6" s="409" t="s">
        <v>99</v>
      </c>
      <c r="CE6" s="410"/>
      <c r="CF6" s="410"/>
      <c r="CG6" s="410"/>
      <c r="CH6" s="410"/>
      <c r="CI6" s="410"/>
      <c r="CJ6" s="410"/>
      <c r="CK6" s="410"/>
      <c r="CL6" s="410"/>
      <c r="CM6" s="410"/>
      <c r="CN6" s="410"/>
      <c r="CO6" s="410"/>
      <c r="CP6" s="410"/>
      <c r="CQ6" s="410"/>
      <c r="CR6" s="410"/>
      <c r="CS6" s="411"/>
      <c r="CT6" s="443">
        <v>97.7</v>
      </c>
      <c r="CU6" s="444"/>
      <c r="CV6" s="444"/>
      <c r="CW6" s="444"/>
      <c r="CX6" s="444"/>
      <c r="CY6" s="444"/>
      <c r="CZ6" s="444"/>
      <c r="DA6" s="445"/>
      <c r="DB6" s="443">
        <v>96.9</v>
      </c>
      <c r="DC6" s="444"/>
      <c r="DD6" s="444"/>
      <c r="DE6" s="444"/>
      <c r="DF6" s="444"/>
      <c r="DG6" s="444"/>
      <c r="DH6" s="444"/>
      <c r="DI6" s="445"/>
    </row>
    <row r="7" spans="1:119" ht="18.75" customHeight="1" x14ac:dyDescent="0.15">
      <c r="A7" s="169"/>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100</v>
      </c>
      <c r="AN7" s="436"/>
      <c r="AO7" s="436"/>
      <c r="AP7" s="436"/>
      <c r="AQ7" s="436"/>
      <c r="AR7" s="436"/>
      <c r="AS7" s="436"/>
      <c r="AT7" s="437"/>
      <c r="AU7" s="438" t="s">
        <v>90</v>
      </c>
      <c r="AV7" s="439"/>
      <c r="AW7" s="439"/>
      <c r="AX7" s="439"/>
      <c r="AY7" s="440" t="s">
        <v>101</v>
      </c>
      <c r="AZ7" s="441"/>
      <c r="BA7" s="441"/>
      <c r="BB7" s="441"/>
      <c r="BC7" s="441"/>
      <c r="BD7" s="441"/>
      <c r="BE7" s="441"/>
      <c r="BF7" s="441"/>
      <c r="BG7" s="441"/>
      <c r="BH7" s="441"/>
      <c r="BI7" s="441"/>
      <c r="BJ7" s="441"/>
      <c r="BK7" s="441"/>
      <c r="BL7" s="441"/>
      <c r="BM7" s="442"/>
      <c r="BN7" s="406">
        <v>1001908</v>
      </c>
      <c r="BO7" s="407"/>
      <c r="BP7" s="407"/>
      <c r="BQ7" s="407"/>
      <c r="BR7" s="407"/>
      <c r="BS7" s="407"/>
      <c r="BT7" s="407"/>
      <c r="BU7" s="408"/>
      <c r="BV7" s="406">
        <v>592586</v>
      </c>
      <c r="BW7" s="407"/>
      <c r="BX7" s="407"/>
      <c r="BY7" s="407"/>
      <c r="BZ7" s="407"/>
      <c r="CA7" s="407"/>
      <c r="CB7" s="407"/>
      <c r="CC7" s="408"/>
      <c r="CD7" s="409" t="s">
        <v>102</v>
      </c>
      <c r="CE7" s="410"/>
      <c r="CF7" s="410"/>
      <c r="CG7" s="410"/>
      <c r="CH7" s="410"/>
      <c r="CI7" s="410"/>
      <c r="CJ7" s="410"/>
      <c r="CK7" s="410"/>
      <c r="CL7" s="410"/>
      <c r="CM7" s="410"/>
      <c r="CN7" s="410"/>
      <c r="CO7" s="410"/>
      <c r="CP7" s="410"/>
      <c r="CQ7" s="410"/>
      <c r="CR7" s="410"/>
      <c r="CS7" s="411"/>
      <c r="CT7" s="406">
        <v>30938040</v>
      </c>
      <c r="CU7" s="407"/>
      <c r="CV7" s="407"/>
      <c r="CW7" s="407"/>
      <c r="CX7" s="407"/>
      <c r="CY7" s="407"/>
      <c r="CZ7" s="407"/>
      <c r="DA7" s="408"/>
      <c r="DB7" s="406">
        <v>30495375</v>
      </c>
      <c r="DC7" s="407"/>
      <c r="DD7" s="407"/>
      <c r="DE7" s="407"/>
      <c r="DF7" s="407"/>
      <c r="DG7" s="407"/>
      <c r="DH7" s="407"/>
      <c r="DI7" s="408"/>
    </row>
    <row r="8" spans="1:119" ht="18.75" customHeight="1" thickBot="1" x14ac:dyDescent="0.2">
      <c r="A8" s="169"/>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103</v>
      </c>
      <c r="AN8" s="436"/>
      <c r="AO8" s="436"/>
      <c r="AP8" s="436"/>
      <c r="AQ8" s="436"/>
      <c r="AR8" s="436"/>
      <c r="AS8" s="436"/>
      <c r="AT8" s="437"/>
      <c r="AU8" s="438" t="s">
        <v>90</v>
      </c>
      <c r="AV8" s="439"/>
      <c r="AW8" s="439"/>
      <c r="AX8" s="439"/>
      <c r="AY8" s="440" t="s">
        <v>104</v>
      </c>
      <c r="AZ8" s="441"/>
      <c r="BA8" s="441"/>
      <c r="BB8" s="441"/>
      <c r="BC8" s="441"/>
      <c r="BD8" s="441"/>
      <c r="BE8" s="441"/>
      <c r="BF8" s="441"/>
      <c r="BG8" s="441"/>
      <c r="BH8" s="441"/>
      <c r="BI8" s="441"/>
      <c r="BJ8" s="441"/>
      <c r="BK8" s="441"/>
      <c r="BL8" s="441"/>
      <c r="BM8" s="442"/>
      <c r="BN8" s="406">
        <v>2206764</v>
      </c>
      <c r="BO8" s="407"/>
      <c r="BP8" s="407"/>
      <c r="BQ8" s="407"/>
      <c r="BR8" s="407"/>
      <c r="BS8" s="407"/>
      <c r="BT8" s="407"/>
      <c r="BU8" s="408"/>
      <c r="BV8" s="406">
        <v>2446502</v>
      </c>
      <c r="BW8" s="407"/>
      <c r="BX8" s="407"/>
      <c r="BY8" s="407"/>
      <c r="BZ8" s="407"/>
      <c r="CA8" s="407"/>
      <c r="CB8" s="407"/>
      <c r="CC8" s="408"/>
      <c r="CD8" s="409" t="s">
        <v>105</v>
      </c>
      <c r="CE8" s="410"/>
      <c r="CF8" s="410"/>
      <c r="CG8" s="410"/>
      <c r="CH8" s="410"/>
      <c r="CI8" s="410"/>
      <c r="CJ8" s="410"/>
      <c r="CK8" s="410"/>
      <c r="CL8" s="410"/>
      <c r="CM8" s="410"/>
      <c r="CN8" s="410"/>
      <c r="CO8" s="410"/>
      <c r="CP8" s="410"/>
      <c r="CQ8" s="410"/>
      <c r="CR8" s="410"/>
      <c r="CS8" s="411"/>
      <c r="CT8" s="446">
        <v>0.33</v>
      </c>
      <c r="CU8" s="447"/>
      <c r="CV8" s="447"/>
      <c r="CW8" s="447"/>
      <c r="CX8" s="447"/>
      <c r="CY8" s="447"/>
      <c r="CZ8" s="447"/>
      <c r="DA8" s="448"/>
      <c r="DB8" s="446">
        <v>0.33</v>
      </c>
      <c r="DC8" s="447"/>
      <c r="DD8" s="447"/>
      <c r="DE8" s="447"/>
      <c r="DF8" s="447"/>
      <c r="DG8" s="447"/>
      <c r="DH8" s="447"/>
      <c r="DI8" s="448"/>
    </row>
    <row r="9" spans="1:119" ht="18.75" customHeight="1" thickBot="1" x14ac:dyDescent="0.2">
      <c r="A9" s="169"/>
      <c r="B9" s="400" t="s">
        <v>106</v>
      </c>
      <c r="C9" s="401"/>
      <c r="D9" s="401"/>
      <c r="E9" s="401"/>
      <c r="F9" s="401"/>
      <c r="G9" s="401"/>
      <c r="H9" s="401"/>
      <c r="I9" s="401"/>
      <c r="J9" s="401"/>
      <c r="K9" s="449"/>
      <c r="L9" s="450" t="s">
        <v>107</v>
      </c>
      <c r="M9" s="451"/>
      <c r="N9" s="451"/>
      <c r="O9" s="451"/>
      <c r="P9" s="451"/>
      <c r="Q9" s="452"/>
      <c r="R9" s="453">
        <v>85555</v>
      </c>
      <c r="S9" s="454"/>
      <c r="T9" s="454"/>
      <c r="U9" s="454"/>
      <c r="V9" s="455"/>
      <c r="W9" s="363" t="s">
        <v>108</v>
      </c>
      <c r="X9" s="364"/>
      <c r="Y9" s="364"/>
      <c r="Z9" s="364"/>
      <c r="AA9" s="364"/>
      <c r="AB9" s="364"/>
      <c r="AC9" s="364"/>
      <c r="AD9" s="364"/>
      <c r="AE9" s="364"/>
      <c r="AF9" s="364"/>
      <c r="AG9" s="364"/>
      <c r="AH9" s="364"/>
      <c r="AI9" s="364"/>
      <c r="AJ9" s="364"/>
      <c r="AK9" s="364"/>
      <c r="AL9" s="365"/>
      <c r="AM9" s="435" t="s">
        <v>109</v>
      </c>
      <c r="AN9" s="436"/>
      <c r="AO9" s="436"/>
      <c r="AP9" s="436"/>
      <c r="AQ9" s="436"/>
      <c r="AR9" s="436"/>
      <c r="AS9" s="436"/>
      <c r="AT9" s="437"/>
      <c r="AU9" s="438" t="s">
        <v>90</v>
      </c>
      <c r="AV9" s="439"/>
      <c r="AW9" s="439"/>
      <c r="AX9" s="439"/>
      <c r="AY9" s="440" t="s">
        <v>110</v>
      </c>
      <c r="AZ9" s="441"/>
      <c r="BA9" s="441"/>
      <c r="BB9" s="441"/>
      <c r="BC9" s="441"/>
      <c r="BD9" s="441"/>
      <c r="BE9" s="441"/>
      <c r="BF9" s="441"/>
      <c r="BG9" s="441"/>
      <c r="BH9" s="441"/>
      <c r="BI9" s="441"/>
      <c r="BJ9" s="441"/>
      <c r="BK9" s="441"/>
      <c r="BL9" s="441"/>
      <c r="BM9" s="442"/>
      <c r="BN9" s="406">
        <v>-239738</v>
      </c>
      <c r="BO9" s="407"/>
      <c r="BP9" s="407"/>
      <c r="BQ9" s="407"/>
      <c r="BR9" s="407"/>
      <c r="BS9" s="407"/>
      <c r="BT9" s="407"/>
      <c r="BU9" s="408"/>
      <c r="BV9" s="406">
        <v>-545015</v>
      </c>
      <c r="BW9" s="407"/>
      <c r="BX9" s="407"/>
      <c r="BY9" s="407"/>
      <c r="BZ9" s="407"/>
      <c r="CA9" s="407"/>
      <c r="CB9" s="407"/>
      <c r="CC9" s="408"/>
      <c r="CD9" s="409" t="s">
        <v>111</v>
      </c>
      <c r="CE9" s="410"/>
      <c r="CF9" s="410"/>
      <c r="CG9" s="410"/>
      <c r="CH9" s="410"/>
      <c r="CI9" s="410"/>
      <c r="CJ9" s="410"/>
      <c r="CK9" s="410"/>
      <c r="CL9" s="410"/>
      <c r="CM9" s="410"/>
      <c r="CN9" s="410"/>
      <c r="CO9" s="410"/>
      <c r="CP9" s="410"/>
      <c r="CQ9" s="410"/>
      <c r="CR9" s="410"/>
      <c r="CS9" s="411"/>
      <c r="CT9" s="403">
        <v>16.2</v>
      </c>
      <c r="CU9" s="404"/>
      <c r="CV9" s="404"/>
      <c r="CW9" s="404"/>
      <c r="CX9" s="404"/>
      <c r="CY9" s="404"/>
      <c r="CZ9" s="404"/>
      <c r="DA9" s="405"/>
      <c r="DB9" s="403">
        <v>16.8</v>
      </c>
      <c r="DC9" s="404"/>
      <c r="DD9" s="404"/>
      <c r="DE9" s="404"/>
      <c r="DF9" s="404"/>
      <c r="DG9" s="404"/>
      <c r="DH9" s="404"/>
      <c r="DI9" s="405"/>
    </row>
    <row r="10" spans="1:119" ht="18.75" customHeight="1" thickBot="1" x14ac:dyDescent="0.2">
      <c r="A10" s="169"/>
      <c r="B10" s="400"/>
      <c r="C10" s="401"/>
      <c r="D10" s="401"/>
      <c r="E10" s="401"/>
      <c r="F10" s="401"/>
      <c r="G10" s="401"/>
      <c r="H10" s="401"/>
      <c r="I10" s="401"/>
      <c r="J10" s="401"/>
      <c r="K10" s="449"/>
      <c r="L10" s="456" t="s">
        <v>112</v>
      </c>
      <c r="M10" s="436"/>
      <c r="N10" s="436"/>
      <c r="O10" s="436"/>
      <c r="P10" s="436"/>
      <c r="Q10" s="437"/>
      <c r="R10" s="457">
        <v>92197</v>
      </c>
      <c r="S10" s="458"/>
      <c r="T10" s="458"/>
      <c r="U10" s="458"/>
      <c r="V10" s="459"/>
      <c r="W10" s="394"/>
      <c r="X10" s="395"/>
      <c r="Y10" s="395"/>
      <c r="Z10" s="395"/>
      <c r="AA10" s="395"/>
      <c r="AB10" s="395"/>
      <c r="AC10" s="395"/>
      <c r="AD10" s="395"/>
      <c r="AE10" s="395"/>
      <c r="AF10" s="395"/>
      <c r="AG10" s="395"/>
      <c r="AH10" s="395"/>
      <c r="AI10" s="395"/>
      <c r="AJ10" s="395"/>
      <c r="AK10" s="395"/>
      <c r="AL10" s="398"/>
      <c r="AM10" s="435" t="s">
        <v>113</v>
      </c>
      <c r="AN10" s="436"/>
      <c r="AO10" s="436"/>
      <c r="AP10" s="436"/>
      <c r="AQ10" s="436"/>
      <c r="AR10" s="436"/>
      <c r="AS10" s="436"/>
      <c r="AT10" s="437"/>
      <c r="AU10" s="438" t="s">
        <v>114</v>
      </c>
      <c r="AV10" s="439"/>
      <c r="AW10" s="439"/>
      <c r="AX10" s="439"/>
      <c r="AY10" s="440" t="s">
        <v>115</v>
      </c>
      <c r="AZ10" s="441"/>
      <c r="BA10" s="441"/>
      <c r="BB10" s="441"/>
      <c r="BC10" s="441"/>
      <c r="BD10" s="441"/>
      <c r="BE10" s="441"/>
      <c r="BF10" s="441"/>
      <c r="BG10" s="441"/>
      <c r="BH10" s="441"/>
      <c r="BI10" s="441"/>
      <c r="BJ10" s="441"/>
      <c r="BK10" s="441"/>
      <c r="BL10" s="441"/>
      <c r="BM10" s="442"/>
      <c r="BN10" s="406">
        <v>1671551</v>
      </c>
      <c r="BO10" s="407"/>
      <c r="BP10" s="407"/>
      <c r="BQ10" s="407"/>
      <c r="BR10" s="407"/>
      <c r="BS10" s="407"/>
      <c r="BT10" s="407"/>
      <c r="BU10" s="408"/>
      <c r="BV10" s="406">
        <v>1498259</v>
      </c>
      <c r="BW10" s="407"/>
      <c r="BX10" s="407"/>
      <c r="BY10" s="407"/>
      <c r="BZ10" s="407"/>
      <c r="CA10" s="407"/>
      <c r="CB10" s="407"/>
      <c r="CC10" s="408"/>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0"/>
      <c r="C11" s="401"/>
      <c r="D11" s="401"/>
      <c r="E11" s="401"/>
      <c r="F11" s="401"/>
      <c r="G11" s="401"/>
      <c r="H11" s="401"/>
      <c r="I11" s="401"/>
      <c r="J11" s="401"/>
      <c r="K11" s="449"/>
      <c r="L11" s="460" t="s">
        <v>117</v>
      </c>
      <c r="M11" s="461"/>
      <c r="N11" s="461"/>
      <c r="O11" s="461"/>
      <c r="P11" s="461"/>
      <c r="Q11" s="462"/>
      <c r="R11" s="463" t="s">
        <v>118</v>
      </c>
      <c r="S11" s="464"/>
      <c r="T11" s="464"/>
      <c r="U11" s="464"/>
      <c r="V11" s="465"/>
      <c r="W11" s="394"/>
      <c r="X11" s="395"/>
      <c r="Y11" s="395"/>
      <c r="Z11" s="395"/>
      <c r="AA11" s="395"/>
      <c r="AB11" s="395"/>
      <c r="AC11" s="395"/>
      <c r="AD11" s="395"/>
      <c r="AE11" s="395"/>
      <c r="AF11" s="395"/>
      <c r="AG11" s="395"/>
      <c r="AH11" s="395"/>
      <c r="AI11" s="395"/>
      <c r="AJ11" s="395"/>
      <c r="AK11" s="395"/>
      <c r="AL11" s="398"/>
      <c r="AM11" s="435" t="s">
        <v>119</v>
      </c>
      <c r="AN11" s="436"/>
      <c r="AO11" s="436"/>
      <c r="AP11" s="436"/>
      <c r="AQ11" s="436"/>
      <c r="AR11" s="436"/>
      <c r="AS11" s="436"/>
      <c r="AT11" s="437"/>
      <c r="AU11" s="438" t="s">
        <v>114</v>
      </c>
      <c r="AV11" s="439"/>
      <c r="AW11" s="439"/>
      <c r="AX11" s="439"/>
      <c r="AY11" s="440" t="s">
        <v>120</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121</v>
      </c>
      <c r="CE11" s="410"/>
      <c r="CF11" s="410"/>
      <c r="CG11" s="410"/>
      <c r="CH11" s="410"/>
      <c r="CI11" s="410"/>
      <c r="CJ11" s="410"/>
      <c r="CK11" s="410"/>
      <c r="CL11" s="410"/>
      <c r="CM11" s="410"/>
      <c r="CN11" s="410"/>
      <c r="CO11" s="410"/>
      <c r="CP11" s="410"/>
      <c r="CQ11" s="410"/>
      <c r="CR11" s="410"/>
      <c r="CS11" s="411"/>
      <c r="CT11" s="446" t="s">
        <v>122</v>
      </c>
      <c r="CU11" s="447"/>
      <c r="CV11" s="447"/>
      <c r="CW11" s="447"/>
      <c r="CX11" s="447"/>
      <c r="CY11" s="447"/>
      <c r="CZ11" s="447"/>
      <c r="DA11" s="448"/>
      <c r="DB11" s="446" t="s">
        <v>122</v>
      </c>
      <c r="DC11" s="447"/>
      <c r="DD11" s="447"/>
      <c r="DE11" s="447"/>
      <c r="DF11" s="447"/>
      <c r="DG11" s="447"/>
      <c r="DH11" s="447"/>
      <c r="DI11" s="448"/>
    </row>
    <row r="12" spans="1:119" ht="18.75" customHeight="1" x14ac:dyDescent="0.15">
      <c r="A12" s="169"/>
      <c r="B12" s="466" t="s">
        <v>123</v>
      </c>
      <c r="C12" s="467"/>
      <c r="D12" s="467"/>
      <c r="E12" s="467"/>
      <c r="F12" s="467"/>
      <c r="G12" s="467"/>
      <c r="H12" s="467"/>
      <c r="I12" s="467"/>
      <c r="J12" s="467"/>
      <c r="K12" s="468"/>
      <c r="L12" s="475" t="s">
        <v>124</v>
      </c>
      <c r="M12" s="476"/>
      <c r="N12" s="476"/>
      <c r="O12" s="476"/>
      <c r="P12" s="476"/>
      <c r="Q12" s="477"/>
      <c r="R12" s="478">
        <v>80777</v>
      </c>
      <c r="S12" s="479"/>
      <c r="T12" s="479"/>
      <c r="U12" s="479"/>
      <c r="V12" s="480"/>
      <c r="W12" s="481" t="s">
        <v>1</v>
      </c>
      <c r="X12" s="439"/>
      <c r="Y12" s="439"/>
      <c r="Z12" s="439"/>
      <c r="AA12" s="439"/>
      <c r="AB12" s="482"/>
      <c r="AC12" s="483" t="s">
        <v>125</v>
      </c>
      <c r="AD12" s="484"/>
      <c r="AE12" s="484"/>
      <c r="AF12" s="484"/>
      <c r="AG12" s="485"/>
      <c r="AH12" s="483" t="s">
        <v>126</v>
      </c>
      <c r="AI12" s="484"/>
      <c r="AJ12" s="484"/>
      <c r="AK12" s="484"/>
      <c r="AL12" s="486"/>
      <c r="AM12" s="435" t="s">
        <v>127</v>
      </c>
      <c r="AN12" s="436"/>
      <c r="AO12" s="436"/>
      <c r="AP12" s="436"/>
      <c r="AQ12" s="436"/>
      <c r="AR12" s="436"/>
      <c r="AS12" s="436"/>
      <c r="AT12" s="437"/>
      <c r="AU12" s="438" t="s">
        <v>90</v>
      </c>
      <c r="AV12" s="439"/>
      <c r="AW12" s="439"/>
      <c r="AX12" s="439"/>
      <c r="AY12" s="440" t="s">
        <v>128</v>
      </c>
      <c r="AZ12" s="441"/>
      <c r="BA12" s="441"/>
      <c r="BB12" s="441"/>
      <c r="BC12" s="441"/>
      <c r="BD12" s="441"/>
      <c r="BE12" s="441"/>
      <c r="BF12" s="441"/>
      <c r="BG12" s="441"/>
      <c r="BH12" s="441"/>
      <c r="BI12" s="441"/>
      <c r="BJ12" s="441"/>
      <c r="BK12" s="441"/>
      <c r="BL12" s="441"/>
      <c r="BM12" s="442"/>
      <c r="BN12" s="406">
        <v>2351742</v>
      </c>
      <c r="BO12" s="407"/>
      <c r="BP12" s="407"/>
      <c r="BQ12" s="407"/>
      <c r="BR12" s="407"/>
      <c r="BS12" s="407"/>
      <c r="BT12" s="407"/>
      <c r="BU12" s="408"/>
      <c r="BV12" s="406">
        <v>1432386</v>
      </c>
      <c r="BW12" s="407"/>
      <c r="BX12" s="407"/>
      <c r="BY12" s="407"/>
      <c r="BZ12" s="407"/>
      <c r="CA12" s="407"/>
      <c r="CB12" s="407"/>
      <c r="CC12" s="408"/>
      <c r="CD12" s="409" t="s">
        <v>129</v>
      </c>
      <c r="CE12" s="410"/>
      <c r="CF12" s="410"/>
      <c r="CG12" s="410"/>
      <c r="CH12" s="410"/>
      <c r="CI12" s="410"/>
      <c r="CJ12" s="410"/>
      <c r="CK12" s="410"/>
      <c r="CL12" s="410"/>
      <c r="CM12" s="410"/>
      <c r="CN12" s="410"/>
      <c r="CO12" s="410"/>
      <c r="CP12" s="410"/>
      <c r="CQ12" s="410"/>
      <c r="CR12" s="410"/>
      <c r="CS12" s="411"/>
      <c r="CT12" s="446" t="s">
        <v>122</v>
      </c>
      <c r="CU12" s="447"/>
      <c r="CV12" s="447"/>
      <c r="CW12" s="447"/>
      <c r="CX12" s="447"/>
      <c r="CY12" s="447"/>
      <c r="CZ12" s="447"/>
      <c r="DA12" s="448"/>
      <c r="DB12" s="446" t="s">
        <v>122</v>
      </c>
      <c r="DC12" s="447"/>
      <c r="DD12" s="447"/>
      <c r="DE12" s="447"/>
      <c r="DF12" s="447"/>
      <c r="DG12" s="447"/>
      <c r="DH12" s="447"/>
      <c r="DI12" s="448"/>
    </row>
    <row r="13" spans="1:119" ht="18.75" customHeight="1" x14ac:dyDescent="0.15">
      <c r="A13" s="169"/>
      <c r="B13" s="469"/>
      <c r="C13" s="470"/>
      <c r="D13" s="470"/>
      <c r="E13" s="470"/>
      <c r="F13" s="470"/>
      <c r="G13" s="470"/>
      <c r="H13" s="470"/>
      <c r="I13" s="470"/>
      <c r="J13" s="470"/>
      <c r="K13" s="471"/>
      <c r="L13" s="178"/>
      <c r="M13" s="497" t="s">
        <v>130</v>
      </c>
      <c r="N13" s="498"/>
      <c r="O13" s="498"/>
      <c r="P13" s="498"/>
      <c r="Q13" s="499"/>
      <c r="R13" s="490">
        <v>80253</v>
      </c>
      <c r="S13" s="491"/>
      <c r="T13" s="491"/>
      <c r="U13" s="491"/>
      <c r="V13" s="492"/>
      <c r="W13" s="422" t="s">
        <v>131</v>
      </c>
      <c r="X13" s="423"/>
      <c r="Y13" s="423"/>
      <c r="Z13" s="423"/>
      <c r="AA13" s="423"/>
      <c r="AB13" s="413"/>
      <c r="AC13" s="457">
        <v>6489</v>
      </c>
      <c r="AD13" s="458"/>
      <c r="AE13" s="458"/>
      <c r="AF13" s="458"/>
      <c r="AG13" s="500"/>
      <c r="AH13" s="457">
        <v>7559</v>
      </c>
      <c r="AI13" s="458"/>
      <c r="AJ13" s="458"/>
      <c r="AK13" s="458"/>
      <c r="AL13" s="459"/>
      <c r="AM13" s="435" t="s">
        <v>132</v>
      </c>
      <c r="AN13" s="436"/>
      <c r="AO13" s="436"/>
      <c r="AP13" s="436"/>
      <c r="AQ13" s="436"/>
      <c r="AR13" s="436"/>
      <c r="AS13" s="436"/>
      <c r="AT13" s="437"/>
      <c r="AU13" s="438" t="s">
        <v>114</v>
      </c>
      <c r="AV13" s="439"/>
      <c r="AW13" s="439"/>
      <c r="AX13" s="439"/>
      <c r="AY13" s="440" t="s">
        <v>133</v>
      </c>
      <c r="AZ13" s="441"/>
      <c r="BA13" s="441"/>
      <c r="BB13" s="441"/>
      <c r="BC13" s="441"/>
      <c r="BD13" s="441"/>
      <c r="BE13" s="441"/>
      <c r="BF13" s="441"/>
      <c r="BG13" s="441"/>
      <c r="BH13" s="441"/>
      <c r="BI13" s="441"/>
      <c r="BJ13" s="441"/>
      <c r="BK13" s="441"/>
      <c r="BL13" s="441"/>
      <c r="BM13" s="442"/>
      <c r="BN13" s="406">
        <v>-919929</v>
      </c>
      <c r="BO13" s="407"/>
      <c r="BP13" s="407"/>
      <c r="BQ13" s="407"/>
      <c r="BR13" s="407"/>
      <c r="BS13" s="407"/>
      <c r="BT13" s="407"/>
      <c r="BU13" s="408"/>
      <c r="BV13" s="406">
        <v>-479142</v>
      </c>
      <c r="BW13" s="407"/>
      <c r="BX13" s="407"/>
      <c r="BY13" s="407"/>
      <c r="BZ13" s="407"/>
      <c r="CA13" s="407"/>
      <c r="CB13" s="407"/>
      <c r="CC13" s="408"/>
      <c r="CD13" s="409" t="s">
        <v>134</v>
      </c>
      <c r="CE13" s="410"/>
      <c r="CF13" s="410"/>
      <c r="CG13" s="410"/>
      <c r="CH13" s="410"/>
      <c r="CI13" s="410"/>
      <c r="CJ13" s="410"/>
      <c r="CK13" s="410"/>
      <c r="CL13" s="410"/>
      <c r="CM13" s="410"/>
      <c r="CN13" s="410"/>
      <c r="CO13" s="410"/>
      <c r="CP13" s="410"/>
      <c r="CQ13" s="410"/>
      <c r="CR13" s="410"/>
      <c r="CS13" s="411"/>
      <c r="CT13" s="403">
        <v>8.6</v>
      </c>
      <c r="CU13" s="404"/>
      <c r="CV13" s="404"/>
      <c r="CW13" s="404"/>
      <c r="CX13" s="404"/>
      <c r="CY13" s="404"/>
      <c r="CZ13" s="404"/>
      <c r="DA13" s="405"/>
      <c r="DB13" s="403">
        <v>8.1</v>
      </c>
      <c r="DC13" s="404"/>
      <c r="DD13" s="404"/>
      <c r="DE13" s="404"/>
      <c r="DF13" s="404"/>
      <c r="DG13" s="404"/>
      <c r="DH13" s="404"/>
      <c r="DI13" s="405"/>
    </row>
    <row r="14" spans="1:119" ht="18.75" customHeight="1" thickBot="1" x14ac:dyDescent="0.2">
      <c r="A14" s="169"/>
      <c r="B14" s="469"/>
      <c r="C14" s="470"/>
      <c r="D14" s="470"/>
      <c r="E14" s="470"/>
      <c r="F14" s="470"/>
      <c r="G14" s="470"/>
      <c r="H14" s="470"/>
      <c r="I14" s="470"/>
      <c r="J14" s="470"/>
      <c r="K14" s="471"/>
      <c r="L14" s="487" t="s">
        <v>135</v>
      </c>
      <c r="M14" s="488"/>
      <c r="N14" s="488"/>
      <c r="O14" s="488"/>
      <c r="P14" s="488"/>
      <c r="Q14" s="489"/>
      <c r="R14" s="490">
        <v>82454</v>
      </c>
      <c r="S14" s="491"/>
      <c r="T14" s="491"/>
      <c r="U14" s="491"/>
      <c r="V14" s="492"/>
      <c r="W14" s="396"/>
      <c r="X14" s="397"/>
      <c r="Y14" s="397"/>
      <c r="Z14" s="397"/>
      <c r="AA14" s="397"/>
      <c r="AB14" s="386"/>
      <c r="AC14" s="493">
        <v>14.8</v>
      </c>
      <c r="AD14" s="494"/>
      <c r="AE14" s="494"/>
      <c r="AF14" s="494"/>
      <c r="AG14" s="495"/>
      <c r="AH14" s="493">
        <v>16.2</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136</v>
      </c>
      <c r="CE14" s="502"/>
      <c r="CF14" s="502"/>
      <c r="CG14" s="502"/>
      <c r="CH14" s="502"/>
      <c r="CI14" s="502"/>
      <c r="CJ14" s="502"/>
      <c r="CK14" s="502"/>
      <c r="CL14" s="502"/>
      <c r="CM14" s="502"/>
      <c r="CN14" s="502"/>
      <c r="CO14" s="502"/>
      <c r="CP14" s="502"/>
      <c r="CQ14" s="502"/>
      <c r="CR14" s="502"/>
      <c r="CS14" s="503"/>
      <c r="CT14" s="504">
        <v>17.399999999999999</v>
      </c>
      <c r="CU14" s="505"/>
      <c r="CV14" s="505"/>
      <c r="CW14" s="505"/>
      <c r="CX14" s="505"/>
      <c r="CY14" s="505"/>
      <c r="CZ14" s="505"/>
      <c r="DA14" s="506"/>
      <c r="DB14" s="504">
        <v>11</v>
      </c>
      <c r="DC14" s="505"/>
      <c r="DD14" s="505"/>
      <c r="DE14" s="505"/>
      <c r="DF14" s="505"/>
      <c r="DG14" s="505"/>
      <c r="DH14" s="505"/>
      <c r="DI14" s="506"/>
    </row>
    <row r="15" spans="1:119" ht="18.75" customHeight="1" x14ac:dyDescent="0.15">
      <c r="A15" s="169"/>
      <c r="B15" s="469"/>
      <c r="C15" s="470"/>
      <c r="D15" s="470"/>
      <c r="E15" s="470"/>
      <c r="F15" s="470"/>
      <c r="G15" s="470"/>
      <c r="H15" s="470"/>
      <c r="I15" s="470"/>
      <c r="J15" s="470"/>
      <c r="K15" s="471"/>
      <c r="L15" s="178"/>
      <c r="M15" s="497" t="s">
        <v>130</v>
      </c>
      <c r="N15" s="498"/>
      <c r="O15" s="498"/>
      <c r="P15" s="498"/>
      <c r="Q15" s="499"/>
      <c r="R15" s="490">
        <v>81988</v>
      </c>
      <c r="S15" s="491"/>
      <c r="T15" s="491"/>
      <c r="U15" s="491"/>
      <c r="V15" s="492"/>
      <c r="W15" s="422" t="s">
        <v>137</v>
      </c>
      <c r="X15" s="423"/>
      <c r="Y15" s="423"/>
      <c r="Z15" s="423"/>
      <c r="AA15" s="423"/>
      <c r="AB15" s="413"/>
      <c r="AC15" s="457">
        <v>11058</v>
      </c>
      <c r="AD15" s="458"/>
      <c r="AE15" s="458"/>
      <c r="AF15" s="458"/>
      <c r="AG15" s="500"/>
      <c r="AH15" s="457">
        <v>11587</v>
      </c>
      <c r="AI15" s="458"/>
      <c r="AJ15" s="458"/>
      <c r="AK15" s="458"/>
      <c r="AL15" s="459"/>
      <c r="AM15" s="435"/>
      <c r="AN15" s="436"/>
      <c r="AO15" s="436"/>
      <c r="AP15" s="436"/>
      <c r="AQ15" s="436"/>
      <c r="AR15" s="436"/>
      <c r="AS15" s="436"/>
      <c r="AT15" s="437"/>
      <c r="AU15" s="438"/>
      <c r="AV15" s="439"/>
      <c r="AW15" s="439"/>
      <c r="AX15" s="439"/>
      <c r="AY15" s="366" t="s">
        <v>138</v>
      </c>
      <c r="AZ15" s="367"/>
      <c r="BA15" s="367"/>
      <c r="BB15" s="367"/>
      <c r="BC15" s="367"/>
      <c r="BD15" s="367"/>
      <c r="BE15" s="367"/>
      <c r="BF15" s="367"/>
      <c r="BG15" s="367"/>
      <c r="BH15" s="367"/>
      <c r="BI15" s="367"/>
      <c r="BJ15" s="367"/>
      <c r="BK15" s="367"/>
      <c r="BL15" s="367"/>
      <c r="BM15" s="368"/>
      <c r="BN15" s="369">
        <v>9336544</v>
      </c>
      <c r="BO15" s="370"/>
      <c r="BP15" s="370"/>
      <c r="BQ15" s="370"/>
      <c r="BR15" s="370"/>
      <c r="BS15" s="370"/>
      <c r="BT15" s="370"/>
      <c r="BU15" s="371"/>
      <c r="BV15" s="369">
        <v>9365761</v>
      </c>
      <c r="BW15" s="370"/>
      <c r="BX15" s="370"/>
      <c r="BY15" s="370"/>
      <c r="BZ15" s="370"/>
      <c r="CA15" s="370"/>
      <c r="CB15" s="370"/>
      <c r="CC15" s="371"/>
      <c r="CD15" s="507" t="s">
        <v>139</v>
      </c>
      <c r="CE15" s="508"/>
      <c r="CF15" s="508"/>
      <c r="CG15" s="508"/>
      <c r="CH15" s="508"/>
      <c r="CI15" s="508"/>
      <c r="CJ15" s="508"/>
      <c r="CK15" s="508"/>
      <c r="CL15" s="508"/>
      <c r="CM15" s="508"/>
      <c r="CN15" s="508"/>
      <c r="CO15" s="508"/>
      <c r="CP15" s="508"/>
      <c r="CQ15" s="508"/>
      <c r="CR15" s="508"/>
      <c r="CS15" s="50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69"/>
      <c r="C16" s="470"/>
      <c r="D16" s="470"/>
      <c r="E16" s="470"/>
      <c r="F16" s="470"/>
      <c r="G16" s="470"/>
      <c r="H16" s="470"/>
      <c r="I16" s="470"/>
      <c r="J16" s="470"/>
      <c r="K16" s="471"/>
      <c r="L16" s="487" t="s">
        <v>140</v>
      </c>
      <c r="M16" s="510"/>
      <c r="N16" s="510"/>
      <c r="O16" s="510"/>
      <c r="P16" s="510"/>
      <c r="Q16" s="511"/>
      <c r="R16" s="512" t="s">
        <v>141</v>
      </c>
      <c r="S16" s="513"/>
      <c r="T16" s="513"/>
      <c r="U16" s="513"/>
      <c r="V16" s="514"/>
      <c r="W16" s="396"/>
      <c r="X16" s="397"/>
      <c r="Y16" s="397"/>
      <c r="Z16" s="397"/>
      <c r="AA16" s="397"/>
      <c r="AB16" s="386"/>
      <c r="AC16" s="493">
        <v>25.3</v>
      </c>
      <c r="AD16" s="494"/>
      <c r="AE16" s="494"/>
      <c r="AF16" s="494"/>
      <c r="AG16" s="495"/>
      <c r="AH16" s="493">
        <v>24.9</v>
      </c>
      <c r="AI16" s="494"/>
      <c r="AJ16" s="494"/>
      <c r="AK16" s="494"/>
      <c r="AL16" s="496"/>
      <c r="AM16" s="435"/>
      <c r="AN16" s="436"/>
      <c r="AO16" s="436"/>
      <c r="AP16" s="436"/>
      <c r="AQ16" s="436"/>
      <c r="AR16" s="436"/>
      <c r="AS16" s="436"/>
      <c r="AT16" s="437"/>
      <c r="AU16" s="438"/>
      <c r="AV16" s="439"/>
      <c r="AW16" s="439"/>
      <c r="AX16" s="439"/>
      <c r="AY16" s="440" t="s">
        <v>142</v>
      </c>
      <c r="AZ16" s="441"/>
      <c r="BA16" s="441"/>
      <c r="BB16" s="441"/>
      <c r="BC16" s="441"/>
      <c r="BD16" s="441"/>
      <c r="BE16" s="441"/>
      <c r="BF16" s="441"/>
      <c r="BG16" s="441"/>
      <c r="BH16" s="441"/>
      <c r="BI16" s="441"/>
      <c r="BJ16" s="441"/>
      <c r="BK16" s="441"/>
      <c r="BL16" s="441"/>
      <c r="BM16" s="442"/>
      <c r="BN16" s="406">
        <v>28591933</v>
      </c>
      <c r="BO16" s="407"/>
      <c r="BP16" s="407"/>
      <c r="BQ16" s="407"/>
      <c r="BR16" s="407"/>
      <c r="BS16" s="407"/>
      <c r="BT16" s="407"/>
      <c r="BU16" s="408"/>
      <c r="BV16" s="406">
        <v>28108160</v>
      </c>
      <c r="BW16" s="407"/>
      <c r="BX16" s="407"/>
      <c r="BY16" s="407"/>
      <c r="BZ16" s="407"/>
      <c r="CA16" s="407"/>
      <c r="CB16" s="407"/>
      <c r="CC16" s="408"/>
      <c r="CD16" s="182"/>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9"/>
      <c r="B17" s="472"/>
      <c r="C17" s="473"/>
      <c r="D17" s="473"/>
      <c r="E17" s="473"/>
      <c r="F17" s="473"/>
      <c r="G17" s="473"/>
      <c r="H17" s="473"/>
      <c r="I17" s="473"/>
      <c r="J17" s="473"/>
      <c r="K17" s="474"/>
      <c r="L17" s="183"/>
      <c r="M17" s="517" t="s">
        <v>143</v>
      </c>
      <c r="N17" s="518"/>
      <c r="O17" s="518"/>
      <c r="P17" s="518"/>
      <c r="Q17" s="519"/>
      <c r="R17" s="512" t="s">
        <v>144</v>
      </c>
      <c r="S17" s="513"/>
      <c r="T17" s="513"/>
      <c r="U17" s="513"/>
      <c r="V17" s="514"/>
      <c r="W17" s="422" t="s">
        <v>145</v>
      </c>
      <c r="X17" s="423"/>
      <c r="Y17" s="423"/>
      <c r="Z17" s="423"/>
      <c r="AA17" s="423"/>
      <c r="AB17" s="413"/>
      <c r="AC17" s="457">
        <v>26164</v>
      </c>
      <c r="AD17" s="458"/>
      <c r="AE17" s="458"/>
      <c r="AF17" s="458"/>
      <c r="AG17" s="500"/>
      <c r="AH17" s="457">
        <v>27398</v>
      </c>
      <c r="AI17" s="458"/>
      <c r="AJ17" s="458"/>
      <c r="AK17" s="458"/>
      <c r="AL17" s="459"/>
      <c r="AM17" s="435"/>
      <c r="AN17" s="436"/>
      <c r="AO17" s="436"/>
      <c r="AP17" s="436"/>
      <c r="AQ17" s="436"/>
      <c r="AR17" s="436"/>
      <c r="AS17" s="436"/>
      <c r="AT17" s="437"/>
      <c r="AU17" s="438"/>
      <c r="AV17" s="439"/>
      <c r="AW17" s="439"/>
      <c r="AX17" s="439"/>
      <c r="AY17" s="440" t="s">
        <v>146</v>
      </c>
      <c r="AZ17" s="441"/>
      <c r="BA17" s="441"/>
      <c r="BB17" s="441"/>
      <c r="BC17" s="441"/>
      <c r="BD17" s="441"/>
      <c r="BE17" s="441"/>
      <c r="BF17" s="441"/>
      <c r="BG17" s="441"/>
      <c r="BH17" s="441"/>
      <c r="BI17" s="441"/>
      <c r="BJ17" s="441"/>
      <c r="BK17" s="441"/>
      <c r="BL17" s="441"/>
      <c r="BM17" s="442"/>
      <c r="BN17" s="406">
        <v>11609006</v>
      </c>
      <c r="BO17" s="407"/>
      <c r="BP17" s="407"/>
      <c r="BQ17" s="407"/>
      <c r="BR17" s="407"/>
      <c r="BS17" s="407"/>
      <c r="BT17" s="407"/>
      <c r="BU17" s="408"/>
      <c r="BV17" s="406">
        <v>11638114</v>
      </c>
      <c r="BW17" s="407"/>
      <c r="BX17" s="407"/>
      <c r="BY17" s="407"/>
      <c r="BZ17" s="407"/>
      <c r="CA17" s="407"/>
      <c r="CB17" s="407"/>
      <c r="CC17" s="408"/>
      <c r="CD17" s="182"/>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9"/>
      <c r="B18" s="528" t="s">
        <v>147</v>
      </c>
      <c r="C18" s="449"/>
      <c r="D18" s="449"/>
      <c r="E18" s="529"/>
      <c r="F18" s="529"/>
      <c r="G18" s="529"/>
      <c r="H18" s="529"/>
      <c r="I18" s="529"/>
      <c r="J18" s="529"/>
      <c r="K18" s="529"/>
      <c r="L18" s="530">
        <v>692.8</v>
      </c>
      <c r="M18" s="530"/>
      <c r="N18" s="530"/>
      <c r="O18" s="530"/>
      <c r="P18" s="530"/>
      <c r="Q18" s="530"/>
      <c r="R18" s="531"/>
      <c r="S18" s="531"/>
      <c r="T18" s="531"/>
      <c r="U18" s="531"/>
      <c r="V18" s="532"/>
      <c r="W18" s="424"/>
      <c r="X18" s="425"/>
      <c r="Y18" s="425"/>
      <c r="Z18" s="425"/>
      <c r="AA18" s="425"/>
      <c r="AB18" s="416"/>
      <c r="AC18" s="533">
        <v>59.9</v>
      </c>
      <c r="AD18" s="534"/>
      <c r="AE18" s="534"/>
      <c r="AF18" s="534"/>
      <c r="AG18" s="535"/>
      <c r="AH18" s="533">
        <v>58.9</v>
      </c>
      <c r="AI18" s="534"/>
      <c r="AJ18" s="534"/>
      <c r="AK18" s="534"/>
      <c r="AL18" s="536"/>
      <c r="AM18" s="435"/>
      <c r="AN18" s="436"/>
      <c r="AO18" s="436"/>
      <c r="AP18" s="436"/>
      <c r="AQ18" s="436"/>
      <c r="AR18" s="436"/>
      <c r="AS18" s="436"/>
      <c r="AT18" s="437"/>
      <c r="AU18" s="438"/>
      <c r="AV18" s="439"/>
      <c r="AW18" s="439"/>
      <c r="AX18" s="439"/>
      <c r="AY18" s="440" t="s">
        <v>148</v>
      </c>
      <c r="AZ18" s="441"/>
      <c r="BA18" s="441"/>
      <c r="BB18" s="441"/>
      <c r="BC18" s="441"/>
      <c r="BD18" s="441"/>
      <c r="BE18" s="441"/>
      <c r="BF18" s="441"/>
      <c r="BG18" s="441"/>
      <c r="BH18" s="441"/>
      <c r="BI18" s="441"/>
      <c r="BJ18" s="441"/>
      <c r="BK18" s="441"/>
      <c r="BL18" s="441"/>
      <c r="BM18" s="442"/>
      <c r="BN18" s="406">
        <v>30659981</v>
      </c>
      <c r="BO18" s="407"/>
      <c r="BP18" s="407"/>
      <c r="BQ18" s="407"/>
      <c r="BR18" s="407"/>
      <c r="BS18" s="407"/>
      <c r="BT18" s="407"/>
      <c r="BU18" s="408"/>
      <c r="BV18" s="406">
        <v>29605340</v>
      </c>
      <c r="BW18" s="407"/>
      <c r="BX18" s="407"/>
      <c r="BY18" s="407"/>
      <c r="BZ18" s="407"/>
      <c r="CA18" s="407"/>
      <c r="CB18" s="407"/>
      <c r="CC18" s="408"/>
      <c r="CD18" s="182"/>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9"/>
      <c r="B19" s="528" t="s">
        <v>149</v>
      </c>
      <c r="C19" s="449"/>
      <c r="D19" s="449"/>
      <c r="E19" s="529"/>
      <c r="F19" s="529"/>
      <c r="G19" s="529"/>
      <c r="H19" s="529"/>
      <c r="I19" s="529"/>
      <c r="J19" s="529"/>
      <c r="K19" s="529"/>
      <c r="L19" s="537">
        <v>123</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150</v>
      </c>
      <c r="AZ19" s="441"/>
      <c r="BA19" s="441"/>
      <c r="BB19" s="441"/>
      <c r="BC19" s="441"/>
      <c r="BD19" s="441"/>
      <c r="BE19" s="441"/>
      <c r="BF19" s="441"/>
      <c r="BG19" s="441"/>
      <c r="BH19" s="441"/>
      <c r="BI19" s="441"/>
      <c r="BJ19" s="441"/>
      <c r="BK19" s="441"/>
      <c r="BL19" s="441"/>
      <c r="BM19" s="442"/>
      <c r="BN19" s="406">
        <v>43154729</v>
      </c>
      <c r="BO19" s="407"/>
      <c r="BP19" s="407"/>
      <c r="BQ19" s="407"/>
      <c r="BR19" s="407"/>
      <c r="BS19" s="407"/>
      <c r="BT19" s="407"/>
      <c r="BU19" s="408"/>
      <c r="BV19" s="406">
        <v>40942647</v>
      </c>
      <c r="BW19" s="407"/>
      <c r="BX19" s="407"/>
      <c r="BY19" s="407"/>
      <c r="BZ19" s="407"/>
      <c r="CA19" s="407"/>
      <c r="CB19" s="407"/>
      <c r="CC19" s="408"/>
      <c r="CD19" s="182"/>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9"/>
      <c r="B20" s="528" t="s">
        <v>151</v>
      </c>
      <c r="C20" s="449"/>
      <c r="D20" s="449"/>
      <c r="E20" s="529"/>
      <c r="F20" s="529"/>
      <c r="G20" s="529"/>
      <c r="H20" s="529"/>
      <c r="I20" s="529"/>
      <c r="J20" s="529"/>
      <c r="K20" s="529"/>
      <c r="L20" s="537">
        <v>31109</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82"/>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9"/>
      <c r="B21" s="546" t="s">
        <v>152</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82"/>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9"/>
      <c r="B22" s="576" t="s">
        <v>153</v>
      </c>
      <c r="C22" s="550"/>
      <c r="D22" s="551"/>
      <c r="E22" s="418" t="s">
        <v>1</v>
      </c>
      <c r="F22" s="423"/>
      <c r="G22" s="423"/>
      <c r="H22" s="423"/>
      <c r="I22" s="423"/>
      <c r="J22" s="423"/>
      <c r="K22" s="413"/>
      <c r="L22" s="418" t="s">
        <v>154</v>
      </c>
      <c r="M22" s="423"/>
      <c r="N22" s="423"/>
      <c r="O22" s="423"/>
      <c r="P22" s="413"/>
      <c r="Q22" s="581" t="s">
        <v>155</v>
      </c>
      <c r="R22" s="582"/>
      <c r="S22" s="582"/>
      <c r="T22" s="582"/>
      <c r="U22" s="582"/>
      <c r="V22" s="583"/>
      <c r="W22" s="549" t="s">
        <v>156</v>
      </c>
      <c r="X22" s="550"/>
      <c r="Y22" s="551"/>
      <c r="Z22" s="418" t="s">
        <v>1</v>
      </c>
      <c r="AA22" s="423"/>
      <c r="AB22" s="423"/>
      <c r="AC22" s="423"/>
      <c r="AD22" s="423"/>
      <c r="AE22" s="423"/>
      <c r="AF22" s="423"/>
      <c r="AG22" s="413"/>
      <c r="AH22" s="587" t="s">
        <v>157</v>
      </c>
      <c r="AI22" s="423"/>
      <c r="AJ22" s="423"/>
      <c r="AK22" s="423"/>
      <c r="AL22" s="413"/>
      <c r="AM22" s="587" t="s">
        <v>158</v>
      </c>
      <c r="AN22" s="588"/>
      <c r="AO22" s="588"/>
      <c r="AP22" s="588"/>
      <c r="AQ22" s="588"/>
      <c r="AR22" s="589"/>
      <c r="AS22" s="581" t="s">
        <v>155</v>
      </c>
      <c r="AT22" s="582"/>
      <c r="AU22" s="582"/>
      <c r="AV22" s="582"/>
      <c r="AW22" s="582"/>
      <c r="AX22" s="593"/>
      <c r="AY22" s="366" t="s">
        <v>159</v>
      </c>
      <c r="AZ22" s="367"/>
      <c r="BA22" s="367"/>
      <c r="BB22" s="367"/>
      <c r="BC22" s="367"/>
      <c r="BD22" s="367"/>
      <c r="BE22" s="367"/>
      <c r="BF22" s="367"/>
      <c r="BG22" s="367"/>
      <c r="BH22" s="367"/>
      <c r="BI22" s="367"/>
      <c r="BJ22" s="367"/>
      <c r="BK22" s="367"/>
      <c r="BL22" s="367"/>
      <c r="BM22" s="368"/>
      <c r="BN22" s="369">
        <v>61969109</v>
      </c>
      <c r="BO22" s="370"/>
      <c r="BP22" s="370"/>
      <c r="BQ22" s="370"/>
      <c r="BR22" s="370"/>
      <c r="BS22" s="370"/>
      <c r="BT22" s="370"/>
      <c r="BU22" s="371"/>
      <c r="BV22" s="369">
        <v>61613839</v>
      </c>
      <c r="BW22" s="370"/>
      <c r="BX22" s="370"/>
      <c r="BY22" s="370"/>
      <c r="BZ22" s="370"/>
      <c r="CA22" s="370"/>
      <c r="CB22" s="370"/>
      <c r="CC22" s="371"/>
      <c r="CD22" s="182"/>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9"/>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160</v>
      </c>
      <c r="AZ23" s="441"/>
      <c r="BA23" s="441"/>
      <c r="BB23" s="441"/>
      <c r="BC23" s="441"/>
      <c r="BD23" s="441"/>
      <c r="BE23" s="441"/>
      <c r="BF23" s="441"/>
      <c r="BG23" s="441"/>
      <c r="BH23" s="441"/>
      <c r="BI23" s="441"/>
      <c r="BJ23" s="441"/>
      <c r="BK23" s="441"/>
      <c r="BL23" s="441"/>
      <c r="BM23" s="442"/>
      <c r="BN23" s="406">
        <v>33609895</v>
      </c>
      <c r="BO23" s="407"/>
      <c r="BP23" s="407"/>
      <c r="BQ23" s="407"/>
      <c r="BR23" s="407"/>
      <c r="BS23" s="407"/>
      <c r="BT23" s="407"/>
      <c r="BU23" s="408"/>
      <c r="BV23" s="406">
        <v>34634898</v>
      </c>
      <c r="BW23" s="407"/>
      <c r="BX23" s="407"/>
      <c r="BY23" s="407"/>
      <c r="BZ23" s="407"/>
      <c r="CA23" s="407"/>
      <c r="CB23" s="407"/>
      <c r="CC23" s="408"/>
      <c r="CD23" s="182"/>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9"/>
      <c r="B24" s="577"/>
      <c r="C24" s="553"/>
      <c r="D24" s="554"/>
      <c r="E24" s="456" t="s">
        <v>161</v>
      </c>
      <c r="F24" s="436"/>
      <c r="G24" s="436"/>
      <c r="H24" s="436"/>
      <c r="I24" s="436"/>
      <c r="J24" s="436"/>
      <c r="K24" s="437"/>
      <c r="L24" s="457">
        <v>1</v>
      </c>
      <c r="M24" s="458"/>
      <c r="N24" s="458"/>
      <c r="O24" s="458"/>
      <c r="P24" s="500"/>
      <c r="Q24" s="457">
        <v>11040</v>
      </c>
      <c r="R24" s="458"/>
      <c r="S24" s="458"/>
      <c r="T24" s="458"/>
      <c r="U24" s="458"/>
      <c r="V24" s="500"/>
      <c r="W24" s="552"/>
      <c r="X24" s="553"/>
      <c r="Y24" s="554"/>
      <c r="Z24" s="456" t="s">
        <v>162</v>
      </c>
      <c r="AA24" s="436"/>
      <c r="AB24" s="436"/>
      <c r="AC24" s="436"/>
      <c r="AD24" s="436"/>
      <c r="AE24" s="436"/>
      <c r="AF24" s="436"/>
      <c r="AG24" s="437"/>
      <c r="AH24" s="457">
        <v>878</v>
      </c>
      <c r="AI24" s="458"/>
      <c r="AJ24" s="458"/>
      <c r="AK24" s="458"/>
      <c r="AL24" s="500"/>
      <c r="AM24" s="457">
        <v>2832428</v>
      </c>
      <c r="AN24" s="458"/>
      <c r="AO24" s="458"/>
      <c r="AP24" s="458"/>
      <c r="AQ24" s="458"/>
      <c r="AR24" s="500"/>
      <c r="AS24" s="457">
        <v>3226</v>
      </c>
      <c r="AT24" s="458"/>
      <c r="AU24" s="458"/>
      <c r="AV24" s="458"/>
      <c r="AW24" s="458"/>
      <c r="AX24" s="459"/>
      <c r="AY24" s="522" t="s">
        <v>163</v>
      </c>
      <c r="AZ24" s="523"/>
      <c r="BA24" s="523"/>
      <c r="BB24" s="523"/>
      <c r="BC24" s="523"/>
      <c r="BD24" s="523"/>
      <c r="BE24" s="523"/>
      <c r="BF24" s="523"/>
      <c r="BG24" s="523"/>
      <c r="BH24" s="523"/>
      <c r="BI24" s="523"/>
      <c r="BJ24" s="523"/>
      <c r="BK24" s="523"/>
      <c r="BL24" s="523"/>
      <c r="BM24" s="524"/>
      <c r="BN24" s="406">
        <v>47913356</v>
      </c>
      <c r="BO24" s="407"/>
      <c r="BP24" s="407"/>
      <c r="BQ24" s="407"/>
      <c r="BR24" s="407"/>
      <c r="BS24" s="407"/>
      <c r="BT24" s="407"/>
      <c r="BU24" s="408"/>
      <c r="BV24" s="406">
        <v>45869848</v>
      </c>
      <c r="BW24" s="407"/>
      <c r="BX24" s="407"/>
      <c r="BY24" s="407"/>
      <c r="BZ24" s="407"/>
      <c r="CA24" s="407"/>
      <c r="CB24" s="407"/>
      <c r="CC24" s="408"/>
      <c r="CD24" s="182"/>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9"/>
      <c r="B25" s="577"/>
      <c r="C25" s="553"/>
      <c r="D25" s="554"/>
      <c r="E25" s="456" t="s">
        <v>164</v>
      </c>
      <c r="F25" s="436"/>
      <c r="G25" s="436"/>
      <c r="H25" s="436"/>
      <c r="I25" s="436"/>
      <c r="J25" s="436"/>
      <c r="K25" s="437"/>
      <c r="L25" s="457">
        <v>2</v>
      </c>
      <c r="M25" s="458"/>
      <c r="N25" s="458"/>
      <c r="O25" s="458"/>
      <c r="P25" s="500"/>
      <c r="Q25" s="457">
        <v>8220</v>
      </c>
      <c r="R25" s="458"/>
      <c r="S25" s="458"/>
      <c r="T25" s="458"/>
      <c r="U25" s="458"/>
      <c r="V25" s="500"/>
      <c r="W25" s="552"/>
      <c r="X25" s="553"/>
      <c r="Y25" s="554"/>
      <c r="Z25" s="456" t="s">
        <v>165</v>
      </c>
      <c r="AA25" s="436"/>
      <c r="AB25" s="436"/>
      <c r="AC25" s="436"/>
      <c r="AD25" s="436"/>
      <c r="AE25" s="436"/>
      <c r="AF25" s="436"/>
      <c r="AG25" s="437"/>
      <c r="AH25" s="457">
        <v>172</v>
      </c>
      <c r="AI25" s="458"/>
      <c r="AJ25" s="458"/>
      <c r="AK25" s="458"/>
      <c r="AL25" s="500"/>
      <c r="AM25" s="457">
        <v>503616</v>
      </c>
      <c r="AN25" s="458"/>
      <c r="AO25" s="458"/>
      <c r="AP25" s="458"/>
      <c r="AQ25" s="458"/>
      <c r="AR25" s="500"/>
      <c r="AS25" s="457">
        <v>2928</v>
      </c>
      <c r="AT25" s="458"/>
      <c r="AU25" s="458"/>
      <c r="AV25" s="458"/>
      <c r="AW25" s="458"/>
      <c r="AX25" s="459"/>
      <c r="AY25" s="366" t="s">
        <v>166</v>
      </c>
      <c r="AZ25" s="367"/>
      <c r="BA25" s="367"/>
      <c r="BB25" s="367"/>
      <c r="BC25" s="367"/>
      <c r="BD25" s="367"/>
      <c r="BE25" s="367"/>
      <c r="BF25" s="367"/>
      <c r="BG25" s="367"/>
      <c r="BH25" s="367"/>
      <c r="BI25" s="367"/>
      <c r="BJ25" s="367"/>
      <c r="BK25" s="367"/>
      <c r="BL25" s="367"/>
      <c r="BM25" s="368"/>
      <c r="BN25" s="369">
        <v>7956532</v>
      </c>
      <c r="BO25" s="370"/>
      <c r="BP25" s="370"/>
      <c r="BQ25" s="370"/>
      <c r="BR25" s="370"/>
      <c r="BS25" s="370"/>
      <c r="BT25" s="370"/>
      <c r="BU25" s="371"/>
      <c r="BV25" s="369">
        <v>9451399</v>
      </c>
      <c r="BW25" s="370"/>
      <c r="BX25" s="370"/>
      <c r="BY25" s="370"/>
      <c r="BZ25" s="370"/>
      <c r="CA25" s="370"/>
      <c r="CB25" s="370"/>
      <c r="CC25" s="371"/>
      <c r="CD25" s="182"/>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9"/>
      <c r="B26" s="577"/>
      <c r="C26" s="553"/>
      <c r="D26" s="554"/>
      <c r="E26" s="456" t="s">
        <v>167</v>
      </c>
      <c r="F26" s="436"/>
      <c r="G26" s="436"/>
      <c r="H26" s="436"/>
      <c r="I26" s="436"/>
      <c r="J26" s="436"/>
      <c r="K26" s="437"/>
      <c r="L26" s="457">
        <v>1</v>
      </c>
      <c r="M26" s="458"/>
      <c r="N26" s="458"/>
      <c r="O26" s="458"/>
      <c r="P26" s="500"/>
      <c r="Q26" s="457">
        <v>7070</v>
      </c>
      <c r="R26" s="458"/>
      <c r="S26" s="458"/>
      <c r="T26" s="458"/>
      <c r="U26" s="458"/>
      <c r="V26" s="500"/>
      <c r="W26" s="552"/>
      <c r="X26" s="553"/>
      <c r="Y26" s="554"/>
      <c r="Z26" s="456" t="s">
        <v>168</v>
      </c>
      <c r="AA26" s="558"/>
      <c r="AB26" s="558"/>
      <c r="AC26" s="558"/>
      <c r="AD26" s="558"/>
      <c r="AE26" s="558"/>
      <c r="AF26" s="558"/>
      <c r="AG26" s="559"/>
      <c r="AH26" s="457">
        <v>55</v>
      </c>
      <c r="AI26" s="458"/>
      <c r="AJ26" s="458"/>
      <c r="AK26" s="458"/>
      <c r="AL26" s="500"/>
      <c r="AM26" s="457">
        <v>168960</v>
      </c>
      <c r="AN26" s="458"/>
      <c r="AO26" s="458"/>
      <c r="AP26" s="458"/>
      <c r="AQ26" s="458"/>
      <c r="AR26" s="500"/>
      <c r="AS26" s="457">
        <v>3072</v>
      </c>
      <c r="AT26" s="458"/>
      <c r="AU26" s="458"/>
      <c r="AV26" s="458"/>
      <c r="AW26" s="458"/>
      <c r="AX26" s="459"/>
      <c r="AY26" s="409" t="s">
        <v>169</v>
      </c>
      <c r="AZ26" s="410"/>
      <c r="BA26" s="410"/>
      <c r="BB26" s="410"/>
      <c r="BC26" s="410"/>
      <c r="BD26" s="410"/>
      <c r="BE26" s="410"/>
      <c r="BF26" s="410"/>
      <c r="BG26" s="410"/>
      <c r="BH26" s="410"/>
      <c r="BI26" s="410"/>
      <c r="BJ26" s="410"/>
      <c r="BK26" s="410"/>
      <c r="BL26" s="410"/>
      <c r="BM26" s="411"/>
      <c r="BN26" s="406" t="s">
        <v>122</v>
      </c>
      <c r="BO26" s="407"/>
      <c r="BP26" s="407"/>
      <c r="BQ26" s="407"/>
      <c r="BR26" s="407"/>
      <c r="BS26" s="407"/>
      <c r="BT26" s="407"/>
      <c r="BU26" s="408"/>
      <c r="BV26" s="406" t="s">
        <v>122</v>
      </c>
      <c r="BW26" s="407"/>
      <c r="BX26" s="407"/>
      <c r="BY26" s="407"/>
      <c r="BZ26" s="407"/>
      <c r="CA26" s="407"/>
      <c r="CB26" s="407"/>
      <c r="CC26" s="408"/>
      <c r="CD26" s="182"/>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9"/>
      <c r="B27" s="577"/>
      <c r="C27" s="553"/>
      <c r="D27" s="554"/>
      <c r="E27" s="456" t="s">
        <v>170</v>
      </c>
      <c r="F27" s="436"/>
      <c r="G27" s="436"/>
      <c r="H27" s="436"/>
      <c r="I27" s="436"/>
      <c r="J27" s="436"/>
      <c r="K27" s="437"/>
      <c r="L27" s="457">
        <v>1</v>
      </c>
      <c r="M27" s="458"/>
      <c r="N27" s="458"/>
      <c r="O27" s="458"/>
      <c r="P27" s="500"/>
      <c r="Q27" s="457">
        <v>5240</v>
      </c>
      <c r="R27" s="458"/>
      <c r="S27" s="458"/>
      <c r="T27" s="458"/>
      <c r="U27" s="458"/>
      <c r="V27" s="500"/>
      <c r="W27" s="552"/>
      <c r="X27" s="553"/>
      <c r="Y27" s="554"/>
      <c r="Z27" s="456" t="s">
        <v>171</v>
      </c>
      <c r="AA27" s="436"/>
      <c r="AB27" s="436"/>
      <c r="AC27" s="436"/>
      <c r="AD27" s="436"/>
      <c r="AE27" s="436"/>
      <c r="AF27" s="436"/>
      <c r="AG27" s="437"/>
      <c r="AH27" s="457">
        <v>7</v>
      </c>
      <c r="AI27" s="458"/>
      <c r="AJ27" s="458"/>
      <c r="AK27" s="458"/>
      <c r="AL27" s="500"/>
      <c r="AM27" s="457">
        <v>28770</v>
      </c>
      <c r="AN27" s="458"/>
      <c r="AO27" s="458"/>
      <c r="AP27" s="458"/>
      <c r="AQ27" s="458"/>
      <c r="AR27" s="500"/>
      <c r="AS27" s="457">
        <v>4110</v>
      </c>
      <c r="AT27" s="458"/>
      <c r="AU27" s="458"/>
      <c r="AV27" s="458"/>
      <c r="AW27" s="458"/>
      <c r="AX27" s="459"/>
      <c r="AY27" s="501" t="s">
        <v>172</v>
      </c>
      <c r="AZ27" s="502"/>
      <c r="BA27" s="502"/>
      <c r="BB27" s="502"/>
      <c r="BC27" s="502"/>
      <c r="BD27" s="502"/>
      <c r="BE27" s="502"/>
      <c r="BF27" s="502"/>
      <c r="BG27" s="502"/>
      <c r="BH27" s="502"/>
      <c r="BI27" s="502"/>
      <c r="BJ27" s="502"/>
      <c r="BK27" s="502"/>
      <c r="BL27" s="502"/>
      <c r="BM27" s="503"/>
      <c r="BN27" s="525" t="s">
        <v>122</v>
      </c>
      <c r="BO27" s="526"/>
      <c r="BP27" s="526"/>
      <c r="BQ27" s="526"/>
      <c r="BR27" s="526"/>
      <c r="BS27" s="526"/>
      <c r="BT27" s="526"/>
      <c r="BU27" s="527"/>
      <c r="BV27" s="525" t="s">
        <v>122</v>
      </c>
      <c r="BW27" s="526"/>
      <c r="BX27" s="526"/>
      <c r="BY27" s="526"/>
      <c r="BZ27" s="526"/>
      <c r="CA27" s="526"/>
      <c r="CB27" s="526"/>
      <c r="CC27" s="527"/>
      <c r="CD27" s="184"/>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9"/>
      <c r="B28" s="577"/>
      <c r="C28" s="553"/>
      <c r="D28" s="554"/>
      <c r="E28" s="456" t="s">
        <v>173</v>
      </c>
      <c r="F28" s="436"/>
      <c r="G28" s="436"/>
      <c r="H28" s="436"/>
      <c r="I28" s="436"/>
      <c r="J28" s="436"/>
      <c r="K28" s="437"/>
      <c r="L28" s="457">
        <v>1</v>
      </c>
      <c r="M28" s="458"/>
      <c r="N28" s="458"/>
      <c r="O28" s="458"/>
      <c r="P28" s="500"/>
      <c r="Q28" s="457">
        <v>4720</v>
      </c>
      <c r="R28" s="458"/>
      <c r="S28" s="458"/>
      <c r="T28" s="458"/>
      <c r="U28" s="458"/>
      <c r="V28" s="500"/>
      <c r="W28" s="552"/>
      <c r="X28" s="553"/>
      <c r="Y28" s="554"/>
      <c r="Z28" s="456" t="s">
        <v>174</v>
      </c>
      <c r="AA28" s="436"/>
      <c r="AB28" s="436"/>
      <c r="AC28" s="436"/>
      <c r="AD28" s="436"/>
      <c r="AE28" s="436"/>
      <c r="AF28" s="436"/>
      <c r="AG28" s="437"/>
      <c r="AH28" s="457" t="s">
        <v>122</v>
      </c>
      <c r="AI28" s="458"/>
      <c r="AJ28" s="458"/>
      <c r="AK28" s="458"/>
      <c r="AL28" s="500"/>
      <c r="AM28" s="457" t="s">
        <v>122</v>
      </c>
      <c r="AN28" s="458"/>
      <c r="AO28" s="458"/>
      <c r="AP28" s="458"/>
      <c r="AQ28" s="458"/>
      <c r="AR28" s="500"/>
      <c r="AS28" s="457" t="s">
        <v>122</v>
      </c>
      <c r="AT28" s="458"/>
      <c r="AU28" s="458"/>
      <c r="AV28" s="458"/>
      <c r="AW28" s="458"/>
      <c r="AX28" s="459"/>
      <c r="AY28" s="560" t="s">
        <v>175</v>
      </c>
      <c r="AZ28" s="561"/>
      <c r="BA28" s="561"/>
      <c r="BB28" s="562"/>
      <c r="BC28" s="366" t="s">
        <v>46</v>
      </c>
      <c r="BD28" s="367"/>
      <c r="BE28" s="367"/>
      <c r="BF28" s="367"/>
      <c r="BG28" s="367"/>
      <c r="BH28" s="367"/>
      <c r="BI28" s="367"/>
      <c r="BJ28" s="367"/>
      <c r="BK28" s="367"/>
      <c r="BL28" s="367"/>
      <c r="BM28" s="368"/>
      <c r="BN28" s="369">
        <v>8766780</v>
      </c>
      <c r="BO28" s="370"/>
      <c r="BP28" s="370"/>
      <c r="BQ28" s="370"/>
      <c r="BR28" s="370"/>
      <c r="BS28" s="370"/>
      <c r="BT28" s="370"/>
      <c r="BU28" s="371"/>
      <c r="BV28" s="369">
        <v>9446600</v>
      </c>
      <c r="BW28" s="370"/>
      <c r="BX28" s="370"/>
      <c r="BY28" s="370"/>
      <c r="BZ28" s="370"/>
      <c r="CA28" s="370"/>
      <c r="CB28" s="370"/>
      <c r="CC28" s="371"/>
      <c r="CD28" s="182"/>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9"/>
      <c r="B29" s="577"/>
      <c r="C29" s="553"/>
      <c r="D29" s="554"/>
      <c r="E29" s="456" t="s">
        <v>176</v>
      </c>
      <c r="F29" s="436"/>
      <c r="G29" s="436"/>
      <c r="H29" s="436"/>
      <c r="I29" s="436"/>
      <c r="J29" s="436"/>
      <c r="K29" s="437"/>
      <c r="L29" s="457">
        <v>24</v>
      </c>
      <c r="M29" s="458"/>
      <c r="N29" s="458"/>
      <c r="O29" s="458"/>
      <c r="P29" s="500"/>
      <c r="Q29" s="457">
        <v>4410</v>
      </c>
      <c r="R29" s="458"/>
      <c r="S29" s="458"/>
      <c r="T29" s="458"/>
      <c r="U29" s="458"/>
      <c r="V29" s="500"/>
      <c r="W29" s="555"/>
      <c r="X29" s="556"/>
      <c r="Y29" s="557"/>
      <c r="Z29" s="456" t="s">
        <v>177</v>
      </c>
      <c r="AA29" s="436"/>
      <c r="AB29" s="436"/>
      <c r="AC29" s="436"/>
      <c r="AD29" s="436"/>
      <c r="AE29" s="436"/>
      <c r="AF29" s="436"/>
      <c r="AG29" s="437"/>
      <c r="AH29" s="457">
        <v>885</v>
      </c>
      <c r="AI29" s="458"/>
      <c r="AJ29" s="458"/>
      <c r="AK29" s="458"/>
      <c r="AL29" s="500"/>
      <c r="AM29" s="457">
        <v>2861198</v>
      </c>
      <c r="AN29" s="458"/>
      <c r="AO29" s="458"/>
      <c r="AP29" s="458"/>
      <c r="AQ29" s="458"/>
      <c r="AR29" s="500"/>
      <c r="AS29" s="457">
        <v>3233</v>
      </c>
      <c r="AT29" s="458"/>
      <c r="AU29" s="458"/>
      <c r="AV29" s="458"/>
      <c r="AW29" s="458"/>
      <c r="AX29" s="459"/>
      <c r="AY29" s="563"/>
      <c r="AZ29" s="564"/>
      <c r="BA29" s="564"/>
      <c r="BB29" s="565"/>
      <c r="BC29" s="440" t="s">
        <v>178</v>
      </c>
      <c r="BD29" s="441"/>
      <c r="BE29" s="441"/>
      <c r="BF29" s="441"/>
      <c r="BG29" s="441"/>
      <c r="BH29" s="441"/>
      <c r="BI29" s="441"/>
      <c r="BJ29" s="441"/>
      <c r="BK29" s="441"/>
      <c r="BL29" s="441"/>
      <c r="BM29" s="442"/>
      <c r="BN29" s="406">
        <v>4883195</v>
      </c>
      <c r="BO29" s="407"/>
      <c r="BP29" s="407"/>
      <c r="BQ29" s="407"/>
      <c r="BR29" s="407"/>
      <c r="BS29" s="407"/>
      <c r="BT29" s="407"/>
      <c r="BU29" s="408"/>
      <c r="BV29" s="406">
        <v>5412056</v>
      </c>
      <c r="BW29" s="407"/>
      <c r="BX29" s="407"/>
      <c r="BY29" s="407"/>
      <c r="BZ29" s="407"/>
      <c r="CA29" s="407"/>
      <c r="CB29" s="407"/>
      <c r="CC29" s="408"/>
      <c r="CD29" s="184"/>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9"/>
      <c r="B30" s="578"/>
      <c r="C30" s="579"/>
      <c r="D30" s="580"/>
      <c r="E30" s="460"/>
      <c r="F30" s="461"/>
      <c r="G30" s="461"/>
      <c r="H30" s="461"/>
      <c r="I30" s="461"/>
      <c r="J30" s="461"/>
      <c r="K30" s="462"/>
      <c r="L30" s="570"/>
      <c r="M30" s="571"/>
      <c r="N30" s="571"/>
      <c r="O30" s="571"/>
      <c r="P30" s="572"/>
      <c r="Q30" s="570"/>
      <c r="R30" s="571"/>
      <c r="S30" s="571"/>
      <c r="T30" s="571"/>
      <c r="U30" s="571"/>
      <c r="V30" s="572"/>
      <c r="W30" s="573" t="s">
        <v>179</v>
      </c>
      <c r="X30" s="574"/>
      <c r="Y30" s="574"/>
      <c r="Z30" s="574"/>
      <c r="AA30" s="574"/>
      <c r="AB30" s="574"/>
      <c r="AC30" s="574"/>
      <c r="AD30" s="574"/>
      <c r="AE30" s="574"/>
      <c r="AF30" s="574"/>
      <c r="AG30" s="575"/>
      <c r="AH30" s="533">
        <v>97</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48</v>
      </c>
      <c r="BD30" s="523"/>
      <c r="BE30" s="523"/>
      <c r="BF30" s="523"/>
      <c r="BG30" s="523"/>
      <c r="BH30" s="523"/>
      <c r="BI30" s="523"/>
      <c r="BJ30" s="523"/>
      <c r="BK30" s="523"/>
      <c r="BL30" s="523"/>
      <c r="BM30" s="524"/>
      <c r="BN30" s="525">
        <v>5547142</v>
      </c>
      <c r="BO30" s="526"/>
      <c r="BP30" s="526"/>
      <c r="BQ30" s="526"/>
      <c r="BR30" s="526"/>
      <c r="BS30" s="526"/>
      <c r="BT30" s="526"/>
      <c r="BU30" s="527"/>
      <c r="BV30" s="525">
        <v>6228073</v>
      </c>
      <c r="BW30" s="526"/>
      <c r="BX30" s="526"/>
      <c r="BY30" s="526"/>
      <c r="BZ30" s="526"/>
      <c r="CA30" s="526"/>
      <c r="CB30" s="526"/>
      <c r="CC30" s="52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69" t="s">
        <v>180</v>
      </c>
      <c r="D32" s="569"/>
      <c r="E32" s="569"/>
      <c r="F32" s="569"/>
      <c r="G32" s="569"/>
      <c r="H32" s="569"/>
      <c r="I32" s="569"/>
      <c r="J32" s="569"/>
      <c r="K32" s="569"/>
      <c r="L32" s="569"/>
      <c r="M32" s="569"/>
      <c r="N32" s="569"/>
      <c r="O32" s="569"/>
      <c r="P32" s="569"/>
      <c r="Q32" s="569"/>
      <c r="R32" s="569"/>
      <c r="S32" s="569"/>
      <c r="U32" s="410" t="s">
        <v>181</v>
      </c>
      <c r="V32" s="410"/>
      <c r="W32" s="410"/>
      <c r="X32" s="410"/>
      <c r="Y32" s="410"/>
      <c r="Z32" s="410"/>
      <c r="AA32" s="410"/>
      <c r="AB32" s="410"/>
      <c r="AC32" s="410"/>
      <c r="AD32" s="410"/>
      <c r="AE32" s="410"/>
      <c r="AF32" s="410"/>
      <c r="AG32" s="410"/>
      <c r="AH32" s="410"/>
      <c r="AI32" s="410"/>
      <c r="AJ32" s="410"/>
      <c r="AK32" s="410"/>
      <c r="AM32" s="410" t="s">
        <v>182</v>
      </c>
      <c r="AN32" s="410"/>
      <c r="AO32" s="410"/>
      <c r="AP32" s="410"/>
      <c r="AQ32" s="410"/>
      <c r="AR32" s="410"/>
      <c r="AS32" s="410"/>
      <c r="AT32" s="410"/>
      <c r="AU32" s="410"/>
      <c r="AV32" s="410"/>
      <c r="AW32" s="410"/>
      <c r="AX32" s="410"/>
      <c r="AY32" s="410"/>
      <c r="AZ32" s="410"/>
      <c r="BA32" s="410"/>
      <c r="BB32" s="410"/>
      <c r="BC32" s="410"/>
      <c r="BE32" s="410" t="s">
        <v>183</v>
      </c>
      <c r="BF32" s="410"/>
      <c r="BG32" s="410"/>
      <c r="BH32" s="410"/>
      <c r="BI32" s="410"/>
      <c r="BJ32" s="410"/>
      <c r="BK32" s="410"/>
      <c r="BL32" s="410"/>
      <c r="BM32" s="410"/>
      <c r="BN32" s="410"/>
      <c r="BO32" s="410"/>
      <c r="BP32" s="410"/>
      <c r="BQ32" s="410"/>
      <c r="BR32" s="410"/>
      <c r="BS32" s="410"/>
      <c r="BT32" s="410"/>
      <c r="BU32" s="410"/>
      <c r="BW32" s="410" t="s">
        <v>184</v>
      </c>
      <c r="BX32" s="410"/>
      <c r="BY32" s="410"/>
      <c r="BZ32" s="410"/>
      <c r="CA32" s="410"/>
      <c r="CB32" s="410"/>
      <c r="CC32" s="410"/>
      <c r="CD32" s="410"/>
      <c r="CE32" s="410"/>
      <c r="CF32" s="410"/>
      <c r="CG32" s="410"/>
      <c r="CH32" s="410"/>
      <c r="CI32" s="410"/>
      <c r="CJ32" s="410"/>
      <c r="CK32" s="410"/>
      <c r="CL32" s="410"/>
      <c r="CM32" s="410"/>
      <c r="CO32" s="410" t="s">
        <v>185</v>
      </c>
      <c r="CP32" s="410"/>
      <c r="CQ32" s="410"/>
      <c r="CR32" s="410"/>
      <c r="CS32" s="410"/>
      <c r="CT32" s="410"/>
      <c r="CU32" s="410"/>
      <c r="CV32" s="410"/>
      <c r="CW32" s="410"/>
      <c r="CX32" s="410"/>
      <c r="CY32" s="410"/>
      <c r="CZ32" s="410"/>
      <c r="DA32" s="410"/>
      <c r="DB32" s="410"/>
      <c r="DC32" s="410"/>
      <c r="DD32" s="410"/>
      <c r="DE32" s="410"/>
      <c r="DI32" s="192"/>
    </row>
    <row r="33" spans="1:113" ht="13.5" customHeight="1" x14ac:dyDescent="0.15">
      <c r="A33" s="169"/>
      <c r="B33" s="193"/>
      <c r="C33" s="430" t="s">
        <v>186</v>
      </c>
      <c r="D33" s="430"/>
      <c r="E33" s="395" t="s">
        <v>187</v>
      </c>
      <c r="F33" s="395"/>
      <c r="G33" s="395"/>
      <c r="H33" s="395"/>
      <c r="I33" s="395"/>
      <c r="J33" s="395"/>
      <c r="K33" s="395"/>
      <c r="L33" s="395"/>
      <c r="M33" s="395"/>
      <c r="N33" s="395"/>
      <c r="O33" s="395"/>
      <c r="P33" s="395"/>
      <c r="Q33" s="395"/>
      <c r="R33" s="395"/>
      <c r="S33" s="395"/>
      <c r="T33" s="194"/>
      <c r="U33" s="430" t="s">
        <v>186</v>
      </c>
      <c r="V33" s="430"/>
      <c r="W33" s="395" t="s">
        <v>187</v>
      </c>
      <c r="X33" s="395"/>
      <c r="Y33" s="395"/>
      <c r="Z33" s="395"/>
      <c r="AA33" s="395"/>
      <c r="AB33" s="395"/>
      <c r="AC33" s="395"/>
      <c r="AD33" s="395"/>
      <c r="AE33" s="395"/>
      <c r="AF33" s="395"/>
      <c r="AG33" s="395"/>
      <c r="AH33" s="395"/>
      <c r="AI33" s="395"/>
      <c r="AJ33" s="395"/>
      <c r="AK33" s="395"/>
      <c r="AL33" s="194"/>
      <c r="AM33" s="430" t="s">
        <v>186</v>
      </c>
      <c r="AN33" s="430"/>
      <c r="AO33" s="395" t="s">
        <v>187</v>
      </c>
      <c r="AP33" s="395"/>
      <c r="AQ33" s="395"/>
      <c r="AR33" s="395"/>
      <c r="AS33" s="395"/>
      <c r="AT33" s="395"/>
      <c r="AU33" s="395"/>
      <c r="AV33" s="395"/>
      <c r="AW33" s="395"/>
      <c r="AX33" s="395"/>
      <c r="AY33" s="395"/>
      <c r="AZ33" s="395"/>
      <c r="BA33" s="395"/>
      <c r="BB33" s="395"/>
      <c r="BC33" s="395"/>
      <c r="BD33" s="195"/>
      <c r="BE33" s="395" t="s">
        <v>188</v>
      </c>
      <c r="BF33" s="395"/>
      <c r="BG33" s="395" t="s">
        <v>189</v>
      </c>
      <c r="BH33" s="395"/>
      <c r="BI33" s="395"/>
      <c r="BJ33" s="395"/>
      <c r="BK33" s="395"/>
      <c r="BL33" s="395"/>
      <c r="BM33" s="395"/>
      <c r="BN33" s="395"/>
      <c r="BO33" s="395"/>
      <c r="BP33" s="395"/>
      <c r="BQ33" s="395"/>
      <c r="BR33" s="395"/>
      <c r="BS33" s="395"/>
      <c r="BT33" s="395"/>
      <c r="BU33" s="395"/>
      <c r="BV33" s="195"/>
      <c r="BW33" s="430" t="s">
        <v>188</v>
      </c>
      <c r="BX33" s="430"/>
      <c r="BY33" s="395" t="s">
        <v>190</v>
      </c>
      <c r="BZ33" s="395"/>
      <c r="CA33" s="395"/>
      <c r="CB33" s="395"/>
      <c r="CC33" s="395"/>
      <c r="CD33" s="395"/>
      <c r="CE33" s="395"/>
      <c r="CF33" s="395"/>
      <c r="CG33" s="395"/>
      <c r="CH33" s="395"/>
      <c r="CI33" s="395"/>
      <c r="CJ33" s="395"/>
      <c r="CK33" s="395"/>
      <c r="CL33" s="395"/>
      <c r="CM33" s="395"/>
      <c r="CN33" s="194"/>
      <c r="CO33" s="430" t="s">
        <v>186</v>
      </c>
      <c r="CP33" s="430"/>
      <c r="CQ33" s="395" t="s">
        <v>191</v>
      </c>
      <c r="CR33" s="395"/>
      <c r="CS33" s="395"/>
      <c r="CT33" s="395"/>
      <c r="CU33" s="395"/>
      <c r="CV33" s="395"/>
      <c r="CW33" s="395"/>
      <c r="CX33" s="395"/>
      <c r="CY33" s="395"/>
      <c r="CZ33" s="395"/>
      <c r="DA33" s="395"/>
      <c r="DB33" s="395"/>
      <c r="DC33" s="395"/>
      <c r="DD33" s="395"/>
      <c r="DE33" s="395"/>
      <c r="DF33" s="194"/>
      <c r="DG33" s="595" t="s">
        <v>192</v>
      </c>
      <c r="DH33" s="595"/>
      <c r="DI33" s="196"/>
    </row>
    <row r="34" spans="1:113" ht="32.25" customHeight="1" x14ac:dyDescent="0.15">
      <c r="A34" s="169"/>
      <c r="B34" s="193"/>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9"/>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9"/>
      <c r="AM34" s="596">
        <f>IF(AO34="","",MAX(C34:D43,U34:V43)+1)</f>
        <v>6</v>
      </c>
      <c r="AN34" s="596"/>
      <c r="AO34" s="597" t="str">
        <f>IF('各会計、関係団体の財政状況及び健全化判断比率'!B32="","",'各会計、関係団体の財政状況及び健全化判断比率'!B32)</f>
        <v>横手市病院事業会計</v>
      </c>
      <c r="AP34" s="597"/>
      <c r="AQ34" s="597"/>
      <c r="AR34" s="597"/>
      <c r="AS34" s="597"/>
      <c r="AT34" s="597"/>
      <c r="AU34" s="597"/>
      <c r="AV34" s="597"/>
      <c r="AW34" s="597"/>
      <c r="AX34" s="597"/>
      <c r="AY34" s="597"/>
      <c r="AZ34" s="597"/>
      <c r="BA34" s="597"/>
      <c r="BB34" s="597"/>
      <c r="BC34" s="597"/>
      <c r="BD34" s="169"/>
      <c r="BE34" s="596">
        <f>IF(BG34="","",MAX(C34:D43,U34:V43,AM34:AN43)+1)</f>
        <v>9</v>
      </c>
      <c r="BF34" s="596"/>
      <c r="BG34" s="597" t="str">
        <f>IF('各会計、関係団体の財政状況及び健全化判断比率'!B35="","",'各会計、関係団体の財政状況及び健全化判断比率'!B35)</f>
        <v>市営温泉施設特別会計</v>
      </c>
      <c r="BH34" s="597"/>
      <c r="BI34" s="597"/>
      <c r="BJ34" s="597"/>
      <c r="BK34" s="597"/>
      <c r="BL34" s="597"/>
      <c r="BM34" s="597"/>
      <c r="BN34" s="597"/>
      <c r="BO34" s="597"/>
      <c r="BP34" s="597"/>
      <c r="BQ34" s="597"/>
      <c r="BR34" s="597"/>
      <c r="BS34" s="597"/>
      <c r="BT34" s="597"/>
      <c r="BU34" s="597"/>
      <c r="BV34" s="169"/>
      <c r="BW34" s="596">
        <f>IF(BY34="","",MAX(C34:D43,U34:V43,AM34:AN43,BE34:BF43)+1)</f>
        <v>10</v>
      </c>
      <c r="BX34" s="596"/>
      <c r="BY34" s="597" t="str">
        <f>IF('各会計、関係団体の財政状況及び健全化判断比率'!B68="","",'各会計、関係団体の財政状況及び健全化判断比率'!B68)</f>
        <v>秋田県市町村総合事務組合（一般会計）</v>
      </c>
      <c r="BZ34" s="597"/>
      <c r="CA34" s="597"/>
      <c r="CB34" s="597"/>
      <c r="CC34" s="597"/>
      <c r="CD34" s="597"/>
      <c r="CE34" s="597"/>
      <c r="CF34" s="597"/>
      <c r="CG34" s="597"/>
      <c r="CH34" s="597"/>
      <c r="CI34" s="597"/>
      <c r="CJ34" s="597"/>
      <c r="CK34" s="597"/>
      <c r="CL34" s="597"/>
      <c r="CM34" s="597"/>
      <c r="CN34" s="169"/>
      <c r="CO34" s="596">
        <f>IF(CQ34="","",MAX(C34:D43,U34:V43,AM34:AN43,BE34:BF43,BW34:BX43)+1)</f>
        <v>15</v>
      </c>
      <c r="CP34" s="596"/>
      <c r="CQ34" s="597" t="str">
        <f>IF('各会計、関係団体の財政状況及び健全化判断比率'!BS7="","",'各会計、関係団体の財政状況及び健全化判断比率'!BS7)</f>
        <v>横手殖林社</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196"/>
    </row>
    <row r="35" spans="1:113" ht="32.25" customHeight="1" x14ac:dyDescent="0.15">
      <c r="A35" s="169"/>
      <c r="B35" s="193"/>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9"/>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9"/>
      <c r="AM35" s="596">
        <f t="shared" ref="AM35:AM43" si="0">IF(AO35="","",AM34+1)</f>
        <v>7</v>
      </c>
      <c r="AN35" s="596"/>
      <c r="AO35" s="597" t="str">
        <f>IF('各会計、関係団体の財政状況及び健全化判断比率'!B33="","",'各会計、関係団体の財政状況及び健全化判断比率'!B33)</f>
        <v>横手市水道事業会計</v>
      </c>
      <c r="AP35" s="597"/>
      <c r="AQ35" s="597"/>
      <c r="AR35" s="597"/>
      <c r="AS35" s="597"/>
      <c r="AT35" s="597"/>
      <c r="AU35" s="597"/>
      <c r="AV35" s="597"/>
      <c r="AW35" s="597"/>
      <c r="AX35" s="597"/>
      <c r="AY35" s="597"/>
      <c r="AZ35" s="597"/>
      <c r="BA35" s="597"/>
      <c r="BB35" s="597"/>
      <c r="BC35" s="597"/>
      <c r="BD35" s="169"/>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9"/>
      <c r="BW35" s="596">
        <f t="shared" ref="BW35:BW43" si="2">IF(BY35="","",BW34+1)</f>
        <v>11</v>
      </c>
      <c r="BX35" s="596"/>
      <c r="BY35" s="597" t="str">
        <f>IF('各会計、関係団体の財政状況及び健全化判断比率'!B69="","",'各会計、関係団体の財政状況及び健全化判断比率'!B69)</f>
        <v>秋田県市町村総合事務組合（交通災害共済事業等特別会計）</v>
      </c>
      <c r="BZ35" s="597"/>
      <c r="CA35" s="597"/>
      <c r="CB35" s="597"/>
      <c r="CC35" s="597"/>
      <c r="CD35" s="597"/>
      <c r="CE35" s="597"/>
      <c r="CF35" s="597"/>
      <c r="CG35" s="597"/>
      <c r="CH35" s="597"/>
      <c r="CI35" s="597"/>
      <c r="CJ35" s="597"/>
      <c r="CK35" s="597"/>
      <c r="CL35" s="597"/>
      <c r="CM35" s="597"/>
      <c r="CN35" s="169"/>
      <c r="CO35" s="596">
        <f t="shared" ref="CO35:CO43" si="3">IF(CQ35="","",CO34+1)</f>
        <v>16</v>
      </c>
      <c r="CP35" s="596"/>
      <c r="CQ35" s="597" t="str">
        <f>IF('各会計、関係団体の財政状況及び健全化判断比率'!BS8="","",'各会計、関係団体の財政状況及び健全化判断比率'!BS8)</f>
        <v>天下森振興公社</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196"/>
    </row>
    <row r="36" spans="1:113" ht="32.25" customHeight="1" x14ac:dyDescent="0.15">
      <c r="A36" s="169"/>
      <c r="B36" s="193"/>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9"/>
      <c r="U36" s="596">
        <f t="shared" ref="U36:U43" si="4">IF(W36="","",U35+1)</f>
        <v>4</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9"/>
      <c r="AM36" s="596">
        <f t="shared" si="0"/>
        <v>8</v>
      </c>
      <c r="AN36" s="596"/>
      <c r="AO36" s="597" t="str">
        <f>IF('各会計、関係団体の財政状況及び健全化判断比率'!B34="","",'各会計、関係団体の財政状況及び健全化判断比率'!B34)</f>
        <v>横手市下水道事業会計</v>
      </c>
      <c r="AP36" s="597"/>
      <c r="AQ36" s="597"/>
      <c r="AR36" s="597"/>
      <c r="AS36" s="597"/>
      <c r="AT36" s="597"/>
      <c r="AU36" s="597"/>
      <c r="AV36" s="597"/>
      <c r="AW36" s="597"/>
      <c r="AX36" s="597"/>
      <c r="AY36" s="597"/>
      <c r="AZ36" s="597"/>
      <c r="BA36" s="597"/>
      <c r="BB36" s="597"/>
      <c r="BC36" s="597"/>
      <c r="BD36" s="169"/>
      <c r="BE36" s="596" t="str">
        <f t="shared" si="1"/>
        <v/>
      </c>
      <c r="BF36" s="596"/>
      <c r="BG36" s="597"/>
      <c r="BH36" s="597"/>
      <c r="BI36" s="597"/>
      <c r="BJ36" s="597"/>
      <c r="BK36" s="597"/>
      <c r="BL36" s="597"/>
      <c r="BM36" s="597"/>
      <c r="BN36" s="597"/>
      <c r="BO36" s="597"/>
      <c r="BP36" s="597"/>
      <c r="BQ36" s="597"/>
      <c r="BR36" s="597"/>
      <c r="BS36" s="597"/>
      <c r="BT36" s="597"/>
      <c r="BU36" s="597"/>
      <c r="BV36" s="169"/>
      <c r="BW36" s="596">
        <f t="shared" si="2"/>
        <v>12</v>
      </c>
      <c r="BX36" s="596"/>
      <c r="BY36" s="597" t="str">
        <f>IF('各会計、関係団体の財政状況及び健全化判断比率'!B70="","",'各会計、関係団体の財政状況及び健全化判断比率'!B70)</f>
        <v>秋田県市町村会館管理組合（一般会計）</v>
      </c>
      <c r="BZ36" s="597"/>
      <c r="CA36" s="597"/>
      <c r="CB36" s="597"/>
      <c r="CC36" s="597"/>
      <c r="CD36" s="597"/>
      <c r="CE36" s="597"/>
      <c r="CF36" s="597"/>
      <c r="CG36" s="597"/>
      <c r="CH36" s="597"/>
      <c r="CI36" s="597"/>
      <c r="CJ36" s="597"/>
      <c r="CK36" s="597"/>
      <c r="CL36" s="597"/>
      <c r="CM36" s="597"/>
      <c r="CN36" s="169"/>
      <c r="CO36" s="596">
        <f t="shared" si="3"/>
        <v>17</v>
      </c>
      <c r="CP36" s="596"/>
      <c r="CQ36" s="597" t="str">
        <f>IF('各会計、関係団体の財政状況及び健全化判断比率'!BS9="","",'各会計、関係団体の財政状況及び健全化判断比率'!BS9)</f>
        <v>ウッディさんない</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196"/>
    </row>
    <row r="37" spans="1:113" ht="32.25" customHeight="1" x14ac:dyDescent="0.15">
      <c r="A37" s="169"/>
      <c r="B37" s="193"/>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9"/>
      <c r="U37" s="596">
        <f t="shared" si="4"/>
        <v>5</v>
      </c>
      <c r="V37" s="596"/>
      <c r="W37" s="597" t="str">
        <f>IF('各会計、関係団体の財政状況及び健全化判断比率'!B31="","",'各会計、関係団体の財政状況及び健全化判断比率'!B31)</f>
        <v>市営介護サービス事業特別会計</v>
      </c>
      <c r="X37" s="597"/>
      <c r="Y37" s="597"/>
      <c r="Z37" s="597"/>
      <c r="AA37" s="597"/>
      <c r="AB37" s="597"/>
      <c r="AC37" s="597"/>
      <c r="AD37" s="597"/>
      <c r="AE37" s="597"/>
      <c r="AF37" s="597"/>
      <c r="AG37" s="597"/>
      <c r="AH37" s="597"/>
      <c r="AI37" s="597"/>
      <c r="AJ37" s="597"/>
      <c r="AK37" s="597"/>
      <c r="AL37" s="169"/>
      <c r="AM37" s="596" t="str">
        <f t="shared" si="0"/>
        <v/>
      </c>
      <c r="AN37" s="596"/>
      <c r="AO37" s="597"/>
      <c r="AP37" s="597"/>
      <c r="AQ37" s="597"/>
      <c r="AR37" s="597"/>
      <c r="AS37" s="597"/>
      <c r="AT37" s="597"/>
      <c r="AU37" s="597"/>
      <c r="AV37" s="597"/>
      <c r="AW37" s="597"/>
      <c r="AX37" s="597"/>
      <c r="AY37" s="597"/>
      <c r="AZ37" s="597"/>
      <c r="BA37" s="597"/>
      <c r="BB37" s="597"/>
      <c r="BC37" s="597"/>
      <c r="BD37" s="169"/>
      <c r="BE37" s="596" t="str">
        <f t="shared" si="1"/>
        <v/>
      </c>
      <c r="BF37" s="596"/>
      <c r="BG37" s="597"/>
      <c r="BH37" s="597"/>
      <c r="BI37" s="597"/>
      <c r="BJ37" s="597"/>
      <c r="BK37" s="597"/>
      <c r="BL37" s="597"/>
      <c r="BM37" s="597"/>
      <c r="BN37" s="597"/>
      <c r="BO37" s="597"/>
      <c r="BP37" s="597"/>
      <c r="BQ37" s="597"/>
      <c r="BR37" s="597"/>
      <c r="BS37" s="597"/>
      <c r="BT37" s="597"/>
      <c r="BU37" s="597"/>
      <c r="BV37" s="169"/>
      <c r="BW37" s="596">
        <f t="shared" si="2"/>
        <v>13</v>
      </c>
      <c r="BX37" s="596"/>
      <c r="BY37" s="597" t="str">
        <f>IF('各会計、関係団体の財政状況及び健全化判断比率'!B71="","",'各会計、関係団体の財政状況及び健全化判断比率'!B71)</f>
        <v>秋田県後期高齢者医療広域連合（一般会計）</v>
      </c>
      <c r="BZ37" s="597"/>
      <c r="CA37" s="597"/>
      <c r="CB37" s="597"/>
      <c r="CC37" s="597"/>
      <c r="CD37" s="597"/>
      <c r="CE37" s="597"/>
      <c r="CF37" s="597"/>
      <c r="CG37" s="597"/>
      <c r="CH37" s="597"/>
      <c r="CI37" s="597"/>
      <c r="CJ37" s="597"/>
      <c r="CK37" s="597"/>
      <c r="CL37" s="597"/>
      <c r="CM37" s="597"/>
      <c r="CN37" s="169"/>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196"/>
    </row>
    <row r="38" spans="1:113" ht="32.25" customHeight="1" x14ac:dyDescent="0.15">
      <c r="A38" s="169"/>
      <c r="B38" s="193"/>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9"/>
      <c r="U38" s="596" t="str">
        <f t="shared" si="4"/>
        <v/>
      </c>
      <c r="V38" s="596"/>
      <c r="W38" s="597"/>
      <c r="X38" s="597"/>
      <c r="Y38" s="597"/>
      <c r="Z38" s="597"/>
      <c r="AA38" s="597"/>
      <c r="AB38" s="597"/>
      <c r="AC38" s="597"/>
      <c r="AD38" s="597"/>
      <c r="AE38" s="597"/>
      <c r="AF38" s="597"/>
      <c r="AG38" s="597"/>
      <c r="AH38" s="597"/>
      <c r="AI38" s="597"/>
      <c r="AJ38" s="597"/>
      <c r="AK38" s="597"/>
      <c r="AL38" s="169"/>
      <c r="AM38" s="596" t="str">
        <f t="shared" si="0"/>
        <v/>
      </c>
      <c r="AN38" s="596"/>
      <c r="AO38" s="597"/>
      <c r="AP38" s="597"/>
      <c r="AQ38" s="597"/>
      <c r="AR38" s="597"/>
      <c r="AS38" s="597"/>
      <c r="AT38" s="597"/>
      <c r="AU38" s="597"/>
      <c r="AV38" s="597"/>
      <c r="AW38" s="597"/>
      <c r="AX38" s="597"/>
      <c r="AY38" s="597"/>
      <c r="AZ38" s="597"/>
      <c r="BA38" s="597"/>
      <c r="BB38" s="597"/>
      <c r="BC38" s="597"/>
      <c r="BD38" s="169"/>
      <c r="BE38" s="596" t="str">
        <f t="shared" si="1"/>
        <v/>
      </c>
      <c r="BF38" s="596"/>
      <c r="BG38" s="597"/>
      <c r="BH38" s="597"/>
      <c r="BI38" s="597"/>
      <c r="BJ38" s="597"/>
      <c r="BK38" s="597"/>
      <c r="BL38" s="597"/>
      <c r="BM38" s="597"/>
      <c r="BN38" s="597"/>
      <c r="BO38" s="597"/>
      <c r="BP38" s="597"/>
      <c r="BQ38" s="597"/>
      <c r="BR38" s="597"/>
      <c r="BS38" s="597"/>
      <c r="BT38" s="597"/>
      <c r="BU38" s="597"/>
      <c r="BV38" s="169"/>
      <c r="BW38" s="596">
        <f t="shared" si="2"/>
        <v>14</v>
      </c>
      <c r="BX38" s="596"/>
      <c r="BY38" s="597" t="str">
        <f>IF('各会計、関係団体の財政状況及び健全化判断比率'!B72="","",'各会計、関係団体の財政状況及び健全化判断比率'!B72)</f>
        <v>秋田県後期高齢者医療広域連合（後期高齢者医療特別会計）</v>
      </c>
      <c r="BZ38" s="597"/>
      <c r="CA38" s="597"/>
      <c r="CB38" s="597"/>
      <c r="CC38" s="597"/>
      <c r="CD38" s="597"/>
      <c r="CE38" s="597"/>
      <c r="CF38" s="597"/>
      <c r="CG38" s="597"/>
      <c r="CH38" s="597"/>
      <c r="CI38" s="597"/>
      <c r="CJ38" s="597"/>
      <c r="CK38" s="597"/>
      <c r="CL38" s="597"/>
      <c r="CM38" s="597"/>
      <c r="CN38" s="169"/>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196"/>
    </row>
    <row r="39" spans="1:113" ht="32.25" customHeight="1" x14ac:dyDescent="0.15">
      <c r="A39" s="169"/>
      <c r="B39" s="193"/>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9"/>
      <c r="U39" s="596" t="str">
        <f t="shared" si="4"/>
        <v/>
      </c>
      <c r="V39" s="596"/>
      <c r="W39" s="597"/>
      <c r="X39" s="597"/>
      <c r="Y39" s="597"/>
      <c r="Z39" s="597"/>
      <c r="AA39" s="597"/>
      <c r="AB39" s="597"/>
      <c r="AC39" s="597"/>
      <c r="AD39" s="597"/>
      <c r="AE39" s="597"/>
      <c r="AF39" s="597"/>
      <c r="AG39" s="597"/>
      <c r="AH39" s="597"/>
      <c r="AI39" s="597"/>
      <c r="AJ39" s="597"/>
      <c r="AK39" s="597"/>
      <c r="AL39" s="169"/>
      <c r="AM39" s="596" t="str">
        <f t="shared" si="0"/>
        <v/>
      </c>
      <c r="AN39" s="596"/>
      <c r="AO39" s="597"/>
      <c r="AP39" s="597"/>
      <c r="AQ39" s="597"/>
      <c r="AR39" s="597"/>
      <c r="AS39" s="597"/>
      <c r="AT39" s="597"/>
      <c r="AU39" s="597"/>
      <c r="AV39" s="597"/>
      <c r="AW39" s="597"/>
      <c r="AX39" s="597"/>
      <c r="AY39" s="597"/>
      <c r="AZ39" s="597"/>
      <c r="BA39" s="597"/>
      <c r="BB39" s="597"/>
      <c r="BC39" s="597"/>
      <c r="BD39" s="169"/>
      <c r="BE39" s="596" t="str">
        <f t="shared" si="1"/>
        <v/>
      </c>
      <c r="BF39" s="596"/>
      <c r="BG39" s="597"/>
      <c r="BH39" s="597"/>
      <c r="BI39" s="597"/>
      <c r="BJ39" s="597"/>
      <c r="BK39" s="597"/>
      <c r="BL39" s="597"/>
      <c r="BM39" s="597"/>
      <c r="BN39" s="597"/>
      <c r="BO39" s="597"/>
      <c r="BP39" s="597"/>
      <c r="BQ39" s="597"/>
      <c r="BR39" s="597"/>
      <c r="BS39" s="597"/>
      <c r="BT39" s="597"/>
      <c r="BU39" s="597"/>
      <c r="BV39" s="169"/>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9"/>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196"/>
    </row>
    <row r="40" spans="1:113" ht="32.25" customHeight="1" x14ac:dyDescent="0.15">
      <c r="A40" s="169"/>
      <c r="B40" s="193"/>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9"/>
      <c r="U40" s="596" t="str">
        <f t="shared" si="4"/>
        <v/>
      </c>
      <c r="V40" s="596"/>
      <c r="W40" s="597"/>
      <c r="X40" s="597"/>
      <c r="Y40" s="597"/>
      <c r="Z40" s="597"/>
      <c r="AA40" s="597"/>
      <c r="AB40" s="597"/>
      <c r="AC40" s="597"/>
      <c r="AD40" s="597"/>
      <c r="AE40" s="597"/>
      <c r="AF40" s="597"/>
      <c r="AG40" s="597"/>
      <c r="AH40" s="597"/>
      <c r="AI40" s="597"/>
      <c r="AJ40" s="597"/>
      <c r="AK40" s="597"/>
      <c r="AL40" s="169"/>
      <c r="AM40" s="596" t="str">
        <f t="shared" si="0"/>
        <v/>
      </c>
      <c r="AN40" s="596"/>
      <c r="AO40" s="597"/>
      <c r="AP40" s="597"/>
      <c r="AQ40" s="597"/>
      <c r="AR40" s="597"/>
      <c r="AS40" s="597"/>
      <c r="AT40" s="597"/>
      <c r="AU40" s="597"/>
      <c r="AV40" s="597"/>
      <c r="AW40" s="597"/>
      <c r="AX40" s="597"/>
      <c r="AY40" s="597"/>
      <c r="AZ40" s="597"/>
      <c r="BA40" s="597"/>
      <c r="BB40" s="597"/>
      <c r="BC40" s="597"/>
      <c r="BD40" s="169"/>
      <c r="BE40" s="596" t="str">
        <f t="shared" si="1"/>
        <v/>
      </c>
      <c r="BF40" s="596"/>
      <c r="BG40" s="597"/>
      <c r="BH40" s="597"/>
      <c r="BI40" s="597"/>
      <c r="BJ40" s="597"/>
      <c r="BK40" s="597"/>
      <c r="BL40" s="597"/>
      <c r="BM40" s="597"/>
      <c r="BN40" s="597"/>
      <c r="BO40" s="597"/>
      <c r="BP40" s="597"/>
      <c r="BQ40" s="597"/>
      <c r="BR40" s="597"/>
      <c r="BS40" s="597"/>
      <c r="BT40" s="597"/>
      <c r="BU40" s="597"/>
      <c r="BV40" s="169"/>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9"/>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196"/>
    </row>
    <row r="41" spans="1:113" ht="32.25" customHeight="1" x14ac:dyDescent="0.15">
      <c r="A41" s="169"/>
      <c r="B41" s="193"/>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9"/>
      <c r="U41" s="596" t="str">
        <f t="shared" si="4"/>
        <v/>
      </c>
      <c r="V41" s="596"/>
      <c r="W41" s="597"/>
      <c r="X41" s="597"/>
      <c r="Y41" s="597"/>
      <c r="Z41" s="597"/>
      <c r="AA41" s="597"/>
      <c r="AB41" s="597"/>
      <c r="AC41" s="597"/>
      <c r="AD41" s="597"/>
      <c r="AE41" s="597"/>
      <c r="AF41" s="597"/>
      <c r="AG41" s="597"/>
      <c r="AH41" s="597"/>
      <c r="AI41" s="597"/>
      <c r="AJ41" s="597"/>
      <c r="AK41" s="597"/>
      <c r="AL41" s="169"/>
      <c r="AM41" s="596" t="str">
        <f t="shared" si="0"/>
        <v/>
      </c>
      <c r="AN41" s="596"/>
      <c r="AO41" s="597"/>
      <c r="AP41" s="597"/>
      <c r="AQ41" s="597"/>
      <c r="AR41" s="597"/>
      <c r="AS41" s="597"/>
      <c r="AT41" s="597"/>
      <c r="AU41" s="597"/>
      <c r="AV41" s="597"/>
      <c r="AW41" s="597"/>
      <c r="AX41" s="597"/>
      <c r="AY41" s="597"/>
      <c r="AZ41" s="597"/>
      <c r="BA41" s="597"/>
      <c r="BB41" s="597"/>
      <c r="BC41" s="597"/>
      <c r="BD41" s="169"/>
      <c r="BE41" s="596" t="str">
        <f t="shared" si="1"/>
        <v/>
      </c>
      <c r="BF41" s="596"/>
      <c r="BG41" s="597"/>
      <c r="BH41" s="597"/>
      <c r="BI41" s="597"/>
      <c r="BJ41" s="597"/>
      <c r="BK41" s="597"/>
      <c r="BL41" s="597"/>
      <c r="BM41" s="597"/>
      <c r="BN41" s="597"/>
      <c r="BO41" s="597"/>
      <c r="BP41" s="597"/>
      <c r="BQ41" s="597"/>
      <c r="BR41" s="597"/>
      <c r="BS41" s="597"/>
      <c r="BT41" s="597"/>
      <c r="BU41" s="597"/>
      <c r="BV41" s="169"/>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9"/>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196"/>
    </row>
    <row r="42" spans="1:113" ht="32.25" customHeight="1" x14ac:dyDescent="0.15">
      <c r="B42" s="193"/>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9"/>
      <c r="U42" s="596" t="str">
        <f t="shared" si="4"/>
        <v/>
      </c>
      <c r="V42" s="596"/>
      <c r="W42" s="597"/>
      <c r="X42" s="597"/>
      <c r="Y42" s="597"/>
      <c r="Z42" s="597"/>
      <c r="AA42" s="597"/>
      <c r="AB42" s="597"/>
      <c r="AC42" s="597"/>
      <c r="AD42" s="597"/>
      <c r="AE42" s="597"/>
      <c r="AF42" s="597"/>
      <c r="AG42" s="597"/>
      <c r="AH42" s="597"/>
      <c r="AI42" s="597"/>
      <c r="AJ42" s="597"/>
      <c r="AK42" s="597"/>
      <c r="AL42" s="169"/>
      <c r="AM42" s="596" t="str">
        <f t="shared" si="0"/>
        <v/>
      </c>
      <c r="AN42" s="596"/>
      <c r="AO42" s="597"/>
      <c r="AP42" s="597"/>
      <c r="AQ42" s="597"/>
      <c r="AR42" s="597"/>
      <c r="AS42" s="597"/>
      <c r="AT42" s="597"/>
      <c r="AU42" s="597"/>
      <c r="AV42" s="597"/>
      <c r="AW42" s="597"/>
      <c r="AX42" s="597"/>
      <c r="AY42" s="597"/>
      <c r="AZ42" s="597"/>
      <c r="BA42" s="597"/>
      <c r="BB42" s="597"/>
      <c r="BC42" s="597"/>
      <c r="BD42" s="169"/>
      <c r="BE42" s="596" t="str">
        <f t="shared" si="1"/>
        <v/>
      </c>
      <c r="BF42" s="596"/>
      <c r="BG42" s="597"/>
      <c r="BH42" s="597"/>
      <c r="BI42" s="597"/>
      <c r="BJ42" s="597"/>
      <c r="BK42" s="597"/>
      <c r="BL42" s="597"/>
      <c r="BM42" s="597"/>
      <c r="BN42" s="597"/>
      <c r="BO42" s="597"/>
      <c r="BP42" s="597"/>
      <c r="BQ42" s="597"/>
      <c r="BR42" s="597"/>
      <c r="BS42" s="597"/>
      <c r="BT42" s="597"/>
      <c r="BU42" s="597"/>
      <c r="BV42" s="169"/>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9"/>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196"/>
    </row>
    <row r="43" spans="1:113" ht="32.25" customHeight="1" x14ac:dyDescent="0.15">
      <c r="B43" s="193"/>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9"/>
      <c r="U43" s="596" t="str">
        <f t="shared" si="4"/>
        <v/>
      </c>
      <c r="V43" s="596"/>
      <c r="W43" s="597"/>
      <c r="X43" s="597"/>
      <c r="Y43" s="597"/>
      <c r="Z43" s="597"/>
      <c r="AA43" s="597"/>
      <c r="AB43" s="597"/>
      <c r="AC43" s="597"/>
      <c r="AD43" s="597"/>
      <c r="AE43" s="597"/>
      <c r="AF43" s="597"/>
      <c r="AG43" s="597"/>
      <c r="AH43" s="597"/>
      <c r="AI43" s="597"/>
      <c r="AJ43" s="597"/>
      <c r="AK43" s="597"/>
      <c r="AL43" s="169"/>
      <c r="AM43" s="596" t="str">
        <f t="shared" si="0"/>
        <v/>
      </c>
      <c r="AN43" s="596"/>
      <c r="AO43" s="597"/>
      <c r="AP43" s="597"/>
      <c r="AQ43" s="597"/>
      <c r="AR43" s="597"/>
      <c r="AS43" s="597"/>
      <c r="AT43" s="597"/>
      <c r="AU43" s="597"/>
      <c r="AV43" s="597"/>
      <c r="AW43" s="597"/>
      <c r="AX43" s="597"/>
      <c r="AY43" s="597"/>
      <c r="AZ43" s="597"/>
      <c r="BA43" s="597"/>
      <c r="BB43" s="597"/>
      <c r="BC43" s="597"/>
      <c r="BD43" s="169"/>
      <c r="BE43" s="596" t="str">
        <f t="shared" si="1"/>
        <v/>
      </c>
      <c r="BF43" s="596"/>
      <c r="BG43" s="597"/>
      <c r="BH43" s="597"/>
      <c r="BI43" s="597"/>
      <c r="BJ43" s="597"/>
      <c r="BK43" s="597"/>
      <c r="BL43" s="597"/>
      <c r="BM43" s="597"/>
      <c r="BN43" s="597"/>
      <c r="BO43" s="597"/>
      <c r="BP43" s="597"/>
      <c r="BQ43" s="597"/>
      <c r="BR43" s="597"/>
      <c r="BS43" s="597"/>
      <c r="BT43" s="597"/>
      <c r="BU43" s="597"/>
      <c r="BV43" s="169"/>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9"/>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599" t="s">
        <v>194</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15">
      <c r="E47" s="599" t="s">
        <v>195</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15">
      <c r="E48" s="599" t="s">
        <v>196</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15">
      <c r="E49" s="600" t="s">
        <v>197</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15">
      <c r="E50" s="599" t="s">
        <v>198</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15">
      <c r="E51" s="599" t="s">
        <v>199</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15">
      <c r="E52" s="599" t="s">
        <v>200</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15">
      <c r="E53" s="599" t="s">
        <v>201</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15"/>
    <row r="55" spans="5:113" x14ac:dyDescent="0.15"/>
    <row r="56" spans="5:113" x14ac:dyDescent="0.15"/>
  </sheetData>
  <sheetProtection algorithmName="SHA-512" hashValue="/glavOqRZzO0AFuhB+i2c+Q5T8QlxVQ52PBL1vCqgLmAzJPik0xllv8LZgob3cejw9u8vAojxYiW4zpMEKl1pQ==" saltValue="1meVELrHNXRAnUlDVsp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536</v>
      </c>
      <c r="D34" s="1150"/>
      <c r="E34" s="1151"/>
      <c r="F34" s="32">
        <v>14.98</v>
      </c>
      <c r="G34" s="33">
        <v>14.4</v>
      </c>
      <c r="H34" s="33">
        <v>14.61</v>
      </c>
      <c r="I34" s="33">
        <v>12.87</v>
      </c>
      <c r="J34" s="34">
        <v>10.42</v>
      </c>
      <c r="K34" s="22"/>
      <c r="L34" s="22"/>
      <c r="M34" s="22"/>
      <c r="N34" s="22"/>
      <c r="O34" s="22"/>
      <c r="P34" s="22"/>
    </row>
    <row r="35" spans="1:16" ht="39" customHeight="1" x14ac:dyDescent="0.15">
      <c r="A35" s="22"/>
      <c r="B35" s="35"/>
      <c r="C35" s="1144" t="s">
        <v>537</v>
      </c>
      <c r="D35" s="1145"/>
      <c r="E35" s="1146"/>
      <c r="F35" s="36">
        <v>6.64</v>
      </c>
      <c r="G35" s="37">
        <v>7.8</v>
      </c>
      <c r="H35" s="37">
        <v>9.86</v>
      </c>
      <c r="I35" s="37">
        <v>8.02</v>
      </c>
      <c r="J35" s="38">
        <v>7.13</v>
      </c>
      <c r="K35" s="22"/>
      <c r="L35" s="22"/>
      <c r="M35" s="22"/>
      <c r="N35" s="22"/>
      <c r="O35" s="22"/>
      <c r="P35" s="22"/>
    </row>
    <row r="36" spans="1:16" ht="39" customHeight="1" x14ac:dyDescent="0.15">
      <c r="A36" s="22"/>
      <c r="B36" s="35"/>
      <c r="C36" s="1144" t="s">
        <v>538</v>
      </c>
      <c r="D36" s="1145"/>
      <c r="E36" s="1146"/>
      <c r="F36" s="36">
        <v>4.05</v>
      </c>
      <c r="G36" s="37">
        <v>4.1100000000000003</v>
      </c>
      <c r="H36" s="37">
        <v>4.4800000000000004</v>
      </c>
      <c r="I36" s="37">
        <v>4.21</v>
      </c>
      <c r="J36" s="38">
        <v>3.69</v>
      </c>
      <c r="K36" s="22"/>
      <c r="L36" s="22"/>
      <c r="M36" s="22"/>
      <c r="N36" s="22"/>
      <c r="O36" s="22"/>
      <c r="P36" s="22"/>
    </row>
    <row r="37" spans="1:16" ht="39" customHeight="1" x14ac:dyDescent="0.15">
      <c r="A37" s="22"/>
      <c r="B37" s="35"/>
      <c r="C37" s="1144" t="s">
        <v>539</v>
      </c>
      <c r="D37" s="1145"/>
      <c r="E37" s="1146"/>
      <c r="F37" s="36">
        <v>5.38</v>
      </c>
      <c r="G37" s="37">
        <v>4.88</v>
      </c>
      <c r="H37" s="37">
        <v>4.5599999999999996</v>
      </c>
      <c r="I37" s="37">
        <v>4.34</v>
      </c>
      <c r="J37" s="38">
        <v>3.57</v>
      </c>
      <c r="K37" s="22"/>
      <c r="L37" s="22"/>
      <c r="M37" s="22"/>
      <c r="N37" s="22"/>
      <c r="O37" s="22"/>
      <c r="P37" s="22"/>
    </row>
    <row r="38" spans="1:16" ht="39" customHeight="1" x14ac:dyDescent="0.15">
      <c r="A38" s="22"/>
      <c r="B38" s="35"/>
      <c r="C38" s="1144" t="s">
        <v>540</v>
      </c>
      <c r="D38" s="1145"/>
      <c r="E38" s="1146"/>
      <c r="F38" s="36">
        <v>1.31</v>
      </c>
      <c r="G38" s="37">
        <v>0.93</v>
      </c>
      <c r="H38" s="37">
        <v>1.74</v>
      </c>
      <c r="I38" s="37">
        <v>1.31</v>
      </c>
      <c r="J38" s="38">
        <v>1.32</v>
      </c>
      <c r="K38" s="22"/>
      <c r="L38" s="22"/>
      <c r="M38" s="22"/>
      <c r="N38" s="22"/>
      <c r="O38" s="22"/>
      <c r="P38" s="22"/>
    </row>
    <row r="39" spans="1:16" ht="39" customHeight="1" x14ac:dyDescent="0.15">
      <c r="A39" s="22"/>
      <c r="B39" s="35"/>
      <c r="C39" s="1144" t="s">
        <v>541</v>
      </c>
      <c r="D39" s="1145"/>
      <c r="E39" s="1146"/>
      <c r="F39" s="36">
        <v>1.54</v>
      </c>
      <c r="G39" s="37">
        <v>2.0699999999999998</v>
      </c>
      <c r="H39" s="37">
        <v>2.37</v>
      </c>
      <c r="I39" s="37">
        <v>2.4</v>
      </c>
      <c r="J39" s="38">
        <v>1.04</v>
      </c>
      <c r="K39" s="22"/>
      <c r="L39" s="22"/>
      <c r="M39" s="22"/>
      <c r="N39" s="22"/>
      <c r="O39" s="22"/>
      <c r="P39" s="22"/>
    </row>
    <row r="40" spans="1:16" ht="39" customHeight="1" x14ac:dyDescent="0.15">
      <c r="A40" s="22"/>
      <c r="B40" s="35"/>
      <c r="C40" s="1144" t="s">
        <v>542</v>
      </c>
      <c r="D40" s="1145"/>
      <c r="E40" s="1146"/>
      <c r="F40" s="36">
        <v>7.0000000000000007E-2</v>
      </c>
      <c r="G40" s="37">
        <v>7.0000000000000007E-2</v>
      </c>
      <c r="H40" s="37">
        <v>0.06</v>
      </c>
      <c r="I40" s="37">
        <v>0.05</v>
      </c>
      <c r="J40" s="38">
        <v>0.05</v>
      </c>
      <c r="K40" s="22"/>
      <c r="L40" s="22"/>
      <c r="M40" s="22"/>
      <c r="N40" s="22"/>
      <c r="O40" s="22"/>
      <c r="P40" s="22"/>
    </row>
    <row r="41" spans="1:16" ht="39" customHeight="1" x14ac:dyDescent="0.15">
      <c r="A41" s="22"/>
      <c r="B41" s="35"/>
      <c r="C41" s="1144" t="s">
        <v>543</v>
      </c>
      <c r="D41" s="1145"/>
      <c r="E41" s="1146"/>
      <c r="F41" s="36">
        <v>0</v>
      </c>
      <c r="G41" s="37">
        <v>0</v>
      </c>
      <c r="H41" s="37">
        <v>0</v>
      </c>
      <c r="I41" s="37">
        <v>0</v>
      </c>
      <c r="J41" s="38">
        <v>0</v>
      </c>
      <c r="K41" s="22"/>
      <c r="L41" s="22"/>
      <c r="M41" s="22"/>
      <c r="N41" s="22"/>
      <c r="O41" s="22"/>
      <c r="P41" s="22"/>
    </row>
    <row r="42" spans="1:16" ht="39" customHeight="1" x14ac:dyDescent="0.15">
      <c r="A42" s="22"/>
      <c r="B42" s="39"/>
      <c r="C42" s="1144" t="s">
        <v>544</v>
      </c>
      <c r="D42" s="1145"/>
      <c r="E42" s="1146"/>
      <c r="F42" s="36" t="s">
        <v>490</v>
      </c>
      <c r="G42" s="37" t="s">
        <v>490</v>
      </c>
      <c r="H42" s="37" t="s">
        <v>490</v>
      </c>
      <c r="I42" s="37" t="s">
        <v>490</v>
      </c>
      <c r="J42" s="38" t="s">
        <v>490</v>
      </c>
      <c r="K42" s="22"/>
      <c r="L42" s="22"/>
      <c r="M42" s="22"/>
      <c r="N42" s="22"/>
      <c r="O42" s="22"/>
      <c r="P42" s="22"/>
    </row>
    <row r="43" spans="1:16" ht="39" customHeight="1" thickBot="1" x14ac:dyDescent="0.2">
      <c r="A43" s="22"/>
      <c r="B43" s="40"/>
      <c r="C43" s="1147" t="s">
        <v>545</v>
      </c>
      <c r="D43" s="1148"/>
      <c r="E43" s="1149"/>
      <c r="F43" s="41">
        <v>0.37</v>
      </c>
      <c r="G43" s="42">
        <v>0.15</v>
      </c>
      <c r="H43" s="42">
        <v>0.14000000000000001</v>
      </c>
      <c r="I43" s="42">
        <v>0.02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mdWJyiglZzmxANVfcmOaDKB63u3QJdNCnxa6C/RxUaxyHmLHdzibqywHugxhYlrmEmPM8p5TWC+EBHvqTBXpg==" saltValue="Jo1T/MtBuYogczpNqYtM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6378</v>
      </c>
      <c r="L45" s="60">
        <v>6537</v>
      </c>
      <c r="M45" s="60">
        <v>6716</v>
      </c>
      <c r="N45" s="60">
        <v>6964</v>
      </c>
      <c r="O45" s="61">
        <v>7079</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490</v>
      </c>
      <c r="L46" s="64" t="s">
        <v>490</v>
      </c>
      <c r="M46" s="64" t="s">
        <v>490</v>
      </c>
      <c r="N46" s="64" t="s">
        <v>490</v>
      </c>
      <c r="O46" s="65" t="s">
        <v>490</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490</v>
      </c>
      <c r="L47" s="64" t="s">
        <v>490</v>
      </c>
      <c r="M47" s="64" t="s">
        <v>490</v>
      </c>
      <c r="N47" s="64" t="s">
        <v>490</v>
      </c>
      <c r="O47" s="65" t="s">
        <v>490</v>
      </c>
      <c r="P47" s="48"/>
      <c r="Q47" s="48"/>
      <c r="R47" s="48"/>
      <c r="S47" s="48"/>
      <c r="T47" s="48"/>
      <c r="U47" s="48"/>
    </row>
    <row r="48" spans="1:21" ht="30.75" customHeight="1" x14ac:dyDescent="0.15">
      <c r="A48" s="48"/>
      <c r="B48" s="1154"/>
      <c r="C48" s="1155"/>
      <c r="D48" s="62"/>
      <c r="E48" s="1160" t="s">
        <v>13</v>
      </c>
      <c r="F48" s="1160"/>
      <c r="G48" s="1160"/>
      <c r="H48" s="1160"/>
      <c r="I48" s="1160"/>
      <c r="J48" s="1161"/>
      <c r="K48" s="63">
        <v>1189</v>
      </c>
      <c r="L48" s="64">
        <v>1116</v>
      </c>
      <c r="M48" s="64">
        <v>1130</v>
      </c>
      <c r="N48" s="64">
        <v>1035</v>
      </c>
      <c r="O48" s="65">
        <v>1090</v>
      </c>
      <c r="P48" s="48"/>
      <c r="Q48" s="48"/>
      <c r="R48" s="48"/>
      <c r="S48" s="48"/>
      <c r="T48" s="48"/>
      <c r="U48" s="48"/>
    </row>
    <row r="49" spans="1:21" ht="30.75" customHeight="1" x14ac:dyDescent="0.15">
      <c r="A49" s="48"/>
      <c r="B49" s="1154"/>
      <c r="C49" s="1155"/>
      <c r="D49" s="62"/>
      <c r="E49" s="1160" t="s">
        <v>14</v>
      </c>
      <c r="F49" s="1160"/>
      <c r="G49" s="1160"/>
      <c r="H49" s="1160"/>
      <c r="I49" s="1160"/>
      <c r="J49" s="1161"/>
      <c r="K49" s="63" t="s">
        <v>490</v>
      </c>
      <c r="L49" s="64" t="s">
        <v>490</v>
      </c>
      <c r="M49" s="64" t="s">
        <v>490</v>
      </c>
      <c r="N49" s="64" t="s">
        <v>490</v>
      </c>
      <c r="O49" s="65" t="s">
        <v>490</v>
      </c>
      <c r="P49" s="48"/>
      <c r="Q49" s="48"/>
      <c r="R49" s="48"/>
      <c r="S49" s="48"/>
      <c r="T49" s="48"/>
      <c r="U49" s="48"/>
    </row>
    <row r="50" spans="1:21" ht="30.75" customHeight="1" x14ac:dyDescent="0.15">
      <c r="A50" s="48"/>
      <c r="B50" s="1154"/>
      <c r="C50" s="1155"/>
      <c r="D50" s="62"/>
      <c r="E50" s="1160" t="s">
        <v>15</v>
      </c>
      <c r="F50" s="1160"/>
      <c r="G50" s="1160"/>
      <c r="H50" s="1160"/>
      <c r="I50" s="1160"/>
      <c r="J50" s="1161"/>
      <c r="K50" s="63">
        <v>72</v>
      </c>
      <c r="L50" s="64">
        <v>35</v>
      </c>
      <c r="M50" s="64">
        <v>22</v>
      </c>
      <c r="N50" s="64">
        <v>23</v>
      </c>
      <c r="O50" s="65">
        <v>27</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490</v>
      </c>
      <c r="L51" s="64" t="s">
        <v>490</v>
      </c>
      <c r="M51" s="64" t="s">
        <v>490</v>
      </c>
      <c r="N51" s="64" t="s">
        <v>490</v>
      </c>
      <c r="O51" s="65" t="s">
        <v>490</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5828</v>
      </c>
      <c r="L52" s="64">
        <v>5769</v>
      </c>
      <c r="M52" s="64">
        <v>5848</v>
      </c>
      <c r="N52" s="64">
        <v>5897</v>
      </c>
      <c r="O52" s="65">
        <v>5885</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1811</v>
      </c>
      <c r="L53" s="69">
        <v>1919</v>
      </c>
      <c r="M53" s="69">
        <v>2020</v>
      </c>
      <c r="N53" s="69">
        <v>2125</v>
      </c>
      <c r="O53" s="70">
        <v>2311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8" t="s">
        <v>24</v>
      </c>
      <c r="C58" s="1169"/>
      <c r="D58" s="1174" t="s">
        <v>25</v>
      </c>
      <c r="E58" s="1175"/>
      <c r="F58" s="1175"/>
      <c r="G58" s="1175"/>
      <c r="H58" s="1175"/>
      <c r="I58" s="1175"/>
      <c r="J58" s="1176"/>
      <c r="K58" s="83" t="s">
        <v>490</v>
      </c>
      <c r="L58" s="84" t="s">
        <v>490</v>
      </c>
      <c r="M58" s="84" t="s">
        <v>490</v>
      </c>
      <c r="N58" s="84" t="s">
        <v>490</v>
      </c>
      <c r="O58" s="85" t="s">
        <v>490</v>
      </c>
    </row>
    <row r="59" spans="1:21" ht="31.5" customHeight="1" x14ac:dyDescent="0.15">
      <c r="B59" s="1170"/>
      <c r="C59" s="1171"/>
      <c r="D59" s="1177" t="s">
        <v>26</v>
      </c>
      <c r="E59" s="1178"/>
      <c r="F59" s="1178"/>
      <c r="G59" s="1178"/>
      <c r="H59" s="1178"/>
      <c r="I59" s="1178"/>
      <c r="J59" s="1179"/>
      <c r="K59" s="86" t="s">
        <v>490</v>
      </c>
      <c r="L59" s="87" t="s">
        <v>490</v>
      </c>
      <c r="M59" s="87" t="s">
        <v>490</v>
      </c>
      <c r="N59" s="87" t="s">
        <v>490</v>
      </c>
      <c r="O59" s="88" t="s">
        <v>490</v>
      </c>
    </row>
    <row r="60" spans="1:21" ht="31.5" customHeight="1" thickBot="1" x14ac:dyDescent="0.2">
      <c r="B60" s="1172"/>
      <c r="C60" s="1173"/>
      <c r="D60" s="1180" t="s">
        <v>27</v>
      </c>
      <c r="E60" s="1181"/>
      <c r="F60" s="1181"/>
      <c r="G60" s="1181"/>
      <c r="H60" s="1181"/>
      <c r="I60" s="1181"/>
      <c r="J60" s="1182"/>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EX63r+ZXXqu0LIGXbShcqFIbudyh6xhZI5tMy9lSWTPYGiFAYzdQvwAM5uXx/lZFTGwci2JKUGBIkkUXCod3w==" saltValue="wdTZB9lg9YHbIEAjj6to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3" t="s">
        <v>30</v>
      </c>
      <c r="C41" s="1184"/>
      <c r="D41" s="105"/>
      <c r="E41" s="1189" t="s">
        <v>31</v>
      </c>
      <c r="F41" s="1189"/>
      <c r="G41" s="1189"/>
      <c r="H41" s="1190"/>
      <c r="I41" s="343">
        <v>68963</v>
      </c>
      <c r="J41" s="344">
        <v>66781</v>
      </c>
      <c r="K41" s="344">
        <v>64371</v>
      </c>
      <c r="L41" s="344">
        <v>61614</v>
      </c>
      <c r="M41" s="345">
        <v>61969</v>
      </c>
    </row>
    <row r="42" spans="2:13" ht="27.75" customHeight="1" x14ac:dyDescent="0.15">
      <c r="B42" s="1185"/>
      <c r="C42" s="1186"/>
      <c r="D42" s="106"/>
      <c r="E42" s="1191" t="s">
        <v>32</v>
      </c>
      <c r="F42" s="1191"/>
      <c r="G42" s="1191"/>
      <c r="H42" s="1192"/>
      <c r="I42" s="346">
        <v>84</v>
      </c>
      <c r="J42" s="347">
        <v>58</v>
      </c>
      <c r="K42" s="347">
        <v>45</v>
      </c>
      <c r="L42" s="347">
        <v>66</v>
      </c>
      <c r="M42" s="348">
        <v>57</v>
      </c>
    </row>
    <row r="43" spans="2:13" ht="27.75" customHeight="1" x14ac:dyDescent="0.15">
      <c r="B43" s="1185"/>
      <c r="C43" s="1186"/>
      <c r="D43" s="106"/>
      <c r="E43" s="1191" t="s">
        <v>33</v>
      </c>
      <c r="F43" s="1191"/>
      <c r="G43" s="1191"/>
      <c r="H43" s="1192"/>
      <c r="I43" s="346">
        <v>11768</v>
      </c>
      <c r="J43" s="347">
        <v>11178</v>
      </c>
      <c r="K43" s="347">
        <v>10408</v>
      </c>
      <c r="L43" s="347">
        <v>9558</v>
      </c>
      <c r="M43" s="348">
        <v>9229</v>
      </c>
    </row>
    <row r="44" spans="2:13" ht="27.75" customHeight="1" x14ac:dyDescent="0.15">
      <c r="B44" s="1185"/>
      <c r="C44" s="1186"/>
      <c r="D44" s="106"/>
      <c r="E44" s="1191" t="s">
        <v>34</v>
      </c>
      <c r="F44" s="1191"/>
      <c r="G44" s="1191"/>
      <c r="H44" s="1192"/>
      <c r="I44" s="346" t="s">
        <v>490</v>
      </c>
      <c r="J44" s="347" t="s">
        <v>490</v>
      </c>
      <c r="K44" s="347" t="s">
        <v>490</v>
      </c>
      <c r="L44" s="347" t="s">
        <v>490</v>
      </c>
      <c r="M44" s="348" t="s">
        <v>490</v>
      </c>
    </row>
    <row r="45" spans="2:13" ht="27.75" customHeight="1" x14ac:dyDescent="0.15">
      <c r="B45" s="1185"/>
      <c r="C45" s="1186"/>
      <c r="D45" s="106"/>
      <c r="E45" s="1191" t="s">
        <v>35</v>
      </c>
      <c r="F45" s="1191"/>
      <c r="G45" s="1191"/>
      <c r="H45" s="1192"/>
      <c r="I45" s="346">
        <v>5906</v>
      </c>
      <c r="J45" s="347">
        <v>6036</v>
      </c>
      <c r="K45" s="347">
        <v>6306</v>
      </c>
      <c r="L45" s="347">
        <v>6694</v>
      </c>
      <c r="M45" s="348">
        <v>6888</v>
      </c>
    </row>
    <row r="46" spans="2:13" ht="27.75" customHeight="1" x14ac:dyDescent="0.15">
      <c r="B46" s="1185"/>
      <c r="C46" s="1186"/>
      <c r="D46" s="107"/>
      <c r="E46" s="1191" t="s">
        <v>36</v>
      </c>
      <c r="F46" s="1191"/>
      <c r="G46" s="1191"/>
      <c r="H46" s="1192"/>
      <c r="I46" s="346" t="s">
        <v>490</v>
      </c>
      <c r="J46" s="347" t="s">
        <v>490</v>
      </c>
      <c r="K46" s="347" t="s">
        <v>490</v>
      </c>
      <c r="L46" s="347" t="s">
        <v>490</v>
      </c>
      <c r="M46" s="348" t="s">
        <v>490</v>
      </c>
    </row>
    <row r="47" spans="2:13" ht="27.75" customHeight="1" x14ac:dyDescent="0.15">
      <c r="B47" s="1185"/>
      <c r="C47" s="1186"/>
      <c r="D47" s="108"/>
      <c r="E47" s="1193" t="s">
        <v>37</v>
      </c>
      <c r="F47" s="1194"/>
      <c r="G47" s="1194"/>
      <c r="H47" s="1195"/>
      <c r="I47" s="346" t="s">
        <v>490</v>
      </c>
      <c r="J47" s="347" t="s">
        <v>490</v>
      </c>
      <c r="K47" s="347" t="s">
        <v>490</v>
      </c>
      <c r="L47" s="347" t="s">
        <v>490</v>
      </c>
      <c r="M47" s="348" t="s">
        <v>490</v>
      </c>
    </row>
    <row r="48" spans="2:13" ht="27.75" customHeight="1" x14ac:dyDescent="0.15">
      <c r="B48" s="1185"/>
      <c r="C48" s="1186"/>
      <c r="D48" s="106"/>
      <c r="E48" s="1191" t="s">
        <v>38</v>
      </c>
      <c r="F48" s="1191"/>
      <c r="G48" s="1191"/>
      <c r="H48" s="1192"/>
      <c r="I48" s="346" t="s">
        <v>490</v>
      </c>
      <c r="J48" s="347" t="s">
        <v>490</v>
      </c>
      <c r="K48" s="347" t="s">
        <v>490</v>
      </c>
      <c r="L48" s="347" t="s">
        <v>490</v>
      </c>
      <c r="M48" s="348" t="s">
        <v>490</v>
      </c>
    </row>
    <row r="49" spans="2:13" ht="27.75" customHeight="1" x14ac:dyDescent="0.15">
      <c r="B49" s="1187"/>
      <c r="C49" s="1188"/>
      <c r="D49" s="106"/>
      <c r="E49" s="1191" t="s">
        <v>39</v>
      </c>
      <c r="F49" s="1191"/>
      <c r="G49" s="1191"/>
      <c r="H49" s="1192"/>
      <c r="I49" s="346" t="s">
        <v>490</v>
      </c>
      <c r="J49" s="347" t="s">
        <v>490</v>
      </c>
      <c r="K49" s="347" t="s">
        <v>490</v>
      </c>
      <c r="L49" s="347" t="s">
        <v>490</v>
      </c>
      <c r="M49" s="348" t="s">
        <v>490</v>
      </c>
    </row>
    <row r="50" spans="2:13" ht="27.75" customHeight="1" x14ac:dyDescent="0.15">
      <c r="B50" s="1196" t="s">
        <v>40</v>
      </c>
      <c r="C50" s="1197"/>
      <c r="D50" s="109"/>
      <c r="E50" s="1191" t="s">
        <v>41</v>
      </c>
      <c r="F50" s="1191"/>
      <c r="G50" s="1191"/>
      <c r="H50" s="1192"/>
      <c r="I50" s="346">
        <v>19910</v>
      </c>
      <c r="J50" s="347">
        <v>20536</v>
      </c>
      <c r="K50" s="347">
        <v>20209</v>
      </c>
      <c r="L50" s="347">
        <v>19979</v>
      </c>
      <c r="M50" s="348">
        <v>18581</v>
      </c>
    </row>
    <row r="51" spans="2:13" ht="27.75" customHeight="1" x14ac:dyDescent="0.15">
      <c r="B51" s="1185"/>
      <c r="C51" s="1186"/>
      <c r="D51" s="106"/>
      <c r="E51" s="1191" t="s">
        <v>42</v>
      </c>
      <c r="F51" s="1191"/>
      <c r="G51" s="1191"/>
      <c r="H51" s="1192"/>
      <c r="I51" s="346">
        <v>915</v>
      </c>
      <c r="J51" s="347">
        <v>686</v>
      </c>
      <c r="K51" s="347">
        <v>566</v>
      </c>
      <c r="L51" s="347">
        <v>461</v>
      </c>
      <c r="M51" s="348">
        <v>841</v>
      </c>
    </row>
    <row r="52" spans="2:13" ht="27.75" customHeight="1" x14ac:dyDescent="0.15">
      <c r="B52" s="1187"/>
      <c r="C52" s="1188"/>
      <c r="D52" s="106"/>
      <c r="E52" s="1191" t="s">
        <v>43</v>
      </c>
      <c r="F52" s="1191"/>
      <c r="G52" s="1191"/>
      <c r="H52" s="1192"/>
      <c r="I52" s="346">
        <v>62268</v>
      </c>
      <c r="J52" s="347">
        <v>59362</v>
      </c>
      <c r="K52" s="347">
        <v>56963</v>
      </c>
      <c r="L52" s="347">
        <v>54761</v>
      </c>
      <c r="M52" s="348">
        <v>54321</v>
      </c>
    </row>
    <row r="53" spans="2:13" ht="27.75" customHeight="1" thickBot="1" x14ac:dyDescent="0.2">
      <c r="B53" s="1198" t="s">
        <v>19</v>
      </c>
      <c r="C53" s="1199"/>
      <c r="D53" s="110"/>
      <c r="E53" s="1200" t="s">
        <v>44</v>
      </c>
      <c r="F53" s="1200"/>
      <c r="G53" s="1200"/>
      <c r="H53" s="1201"/>
      <c r="I53" s="349">
        <v>3626</v>
      </c>
      <c r="J53" s="350">
        <v>3469</v>
      </c>
      <c r="K53" s="350">
        <v>3392</v>
      </c>
      <c r="L53" s="350">
        <v>2730</v>
      </c>
      <c r="M53" s="351">
        <v>4399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1B0I5nxMNEOPhEksIjuvS+Tn+VIsNfoXluhMipp5Y3MzQeWvB9TIS1kSYPEWvtjlzicMKUs13xK+/ntKoXegg==" saltValue="V3mEYN6W1zNq8GfrAkmV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0" t="s">
        <v>46</v>
      </c>
      <c r="D55" s="1210"/>
      <c r="E55" s="1211"/>
      <c r="F55" s="352">
        <v>9381</v>
      </c>
      <c r="G55" s="352">
        <v>9447</v>
      </c>
      <c r="H55" s="353">
        <v>8767</v>
      </c>
    </row>
    <row r="56" spans="2:8" ht="52.5" customHeight="1" x14ac:dyDescent="0.15">
      <c r="B56" s="122"/>
      <c r="C56" s="1212" t="s">
        <v>47</v>
      </c>
      <c r="D56" s="1212"/>
      <c r="E56" s="1213"/>
      <c r="F56" s="354">
        <v>6011</v>
      </c>
      <c r="G56" s="354">
        <v>5412</v>
      </c>
      <c r="H56" s="355">
        <v>4883</v>
      </c>
    </row>
    <row r="57" spans="2:8" ht="53.25" customHeight="1" x14ac:dyDescent="0.15">
      <c r="B57" s="122"/>
      <c r="C57" s="1214" t="s">
        <v>48</v>
      </c>
      <c r="D57" s="1214"/>
      <c r="E57" s="1215"/>
      <c r="F57" s="356">
        <v>6296</v>
      </c>
      <c r="G57" s="356">
        <v>6228</v>
      </c>
      <c r="H57" s="357">
        <v>5547</v>
      </c>
    </row>
    <row r="58" spans="2:8" ht="45.75" customHeight="1" x14ac:dyDescent="0.15">
      <c r="B58" s="123"/>
      <c r="C58" s="1202" t="s">
        <v>560</v>
      </c>
      <c r="D58" s="1203"/>
      <c r="E58" s="1204"/>
      <c r="F58" s="358">
        <v>3102</v>
      </c>
      <c r="G58" s="358">
        <v>2903</v>
      </c>
      <c r="H58" s="359">
        <v>2705</v>
      </c>
    </row>
    <row r="59" spans="2:8" ht="45.75" customHeight="1" x14ac:dyDescent="0.15">
      <c r="B59" s="123"/>
      <c r="C59" s="1202" t="s">
        <v>561</v>
      </c>
      <c r="D59" s="1203"/>
      <c r="E59" s="1204"/>
      <c r="F59" s="358">
        <v>2167</v>
      </c>
      <c r="G59" s="358">
        <v>2357</v>
      </c>
      <c r="H59" s="359">
        <v>2291</v>
      </c>
    </row>
    <row r="60" spans="2:8" ht="45.75" customHeight="1" x14ac:dyDescent="0.15">
      <c r="B60" s="123"/>
      <c r="C60" s="1202" t="s">
        <v>562</v>
      </c>
      <c r="D60" s="1203"/>
      <c r="E60" s="1204"/>
      <c r="F60" s="358">
        <v>450</v>
      </c>
      <c r="G60" s="358">
        <v>479</v>
      </c>
      <c r="H60" s="359">
        <v>267</v>
      </c>
    </row>
    <row r="61" spans="2:8" ht="45.75" customHeight="1" x14ac:dyDescent="0.15">
      <c r="B61" s="123"/>
      <c r="C61" s="1202" t="s">
        <v>564</v>
      </c>
      <c r="D61" s="1203"/>
      <c r="E61" s="1204"/>
      <c r="F61" s="358">
        <v>100</v>
      </c>
      <c r="G61" s="358">
        <v>100</v>
      </c>
      <c r="H61" s="359">
        <v>100</v>
      </c>
    </row>
    <row r="62" spans="2:8" ht="45.75" customHeight="1" thickBot="1" x14ac:dyDescent="0.2">
      <c r="B62" s="124"/>
      <c r="C62" s="1205" t="s">
        <v>563</v>
      </c>
      <c r="D62" s="1206"/>
      <c r="E62" s="1207"/>
      <c r="F62" s="358">
        <v>367</v>
      </c>
      <c r="G62" s="358">
        <v>295</v>
      </c>
      <c r="H62" s="360">
        <v>93</v>
      </c>
    </row>
    <row r="63" spans="2:8" ht="52.5" customHeight="1" thickBot="1" x14ac:dyDescent="0.2">
      <c r="B63" s="125"/>
      <c r="C63" s="1208" t="s">
        <v>49</v>
      </c>
      <c r="D63" s="1208"/>
      <c r="E63" s="1209"/>
      <c r="F63" s="361">
        <v>21688</v>
      </c>
      <c r="G63" s="361">
        <v>21087</v>
      </c>
      <c r="H63" s="362">
        <v>19197</v>
      </c>
    </row>
    <row r="64" spans="2:8" x14ac:dyDescent="0.15"/>
  </sheetData>
  <sheetProtection algorithmName="SHA-512" hashValue="QbaCcQfeM9W4nifPK3ZUF3QFE2jHtNRMsXsY9aTP3MWSTALnD32YA+xEMJmwNtKwxn4gKHPVQzdFNrukuu4v4w==" saltValue="VY9gARIujdE22ZOMnrHR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121685</v>
      </c>
      <c r="E3" s="144"/>
      <c r="F3" s="145">
        <v>70329</v>
      </c>
      <c r="G3" s="146"/>
      <c r="H3" s="147"/>
    </row>
    <row r="4" spans="1:8" x14ac:dyDescent="0.15">
      <c r="A4" s="148"/>
      <c r="B4" s="149"/>
      <c r="C4" s="150"/>
      <c r="D4" s="151">
        <v>74119</v>
      </c>
      <c r="E4" s="152"/>
      <c r="F4" s="153">
        <v>39403</v>
      </c>
      <c r="G4" s="154"/>
      <c r="H4" s="155"/>
    </row>
    <row r="5" spans="1:8" x14ac:dyDescent="0.15">
      <c r="A5" s="136" t="s">
        <v>522</v>
      </c>
      <c r="B5" s="141"/>
      <c r="C5" s="142"/>
      <c r="D5" s="143">
        <v>93325</v>
      </c>
      <c r="E5" s="144"/>
      <c r="F5" s="145">
        <v>71871</v>
      </c>
      <c r="G5" s="146"/>
      <c r="H5" s="147"/>
    </row>
    <row r="6" spans="1:8" x14ac:dyDescent="0.15">
      <c r="A6" s="148"/>
      <c r="B6" s="149"/>
      <c r="C6" s="150"/>
      <c r="D6" s="151">
        <v>43434</v>
      </c>
      <c r="E6" s="152"/>
      <c r="F6" s="153">
        <v>38232</v>
      </c>
      <c r="G6" s="154"/>
      <c r="H6" s="155"/>
    </row>
    <row r="7" spans="1:8" x14ac:dyDescent="0.15">
      <c r="A7" s="136" t="s">
        <v>523</v>
      </c>
      <c r="B7" s="141"/>
      <c r="C7" s="142"/>
      <c r="D7" s="143">
        <v>87843</v>
      </c>
      <c r="E7" s="144"/>
      <c r="F7" s="145">
        <v>71807</v>
      </c>
      <c r="G7" s="146"/>
      <c r="H7" s="147"/>
    </row>
    <row r="8" spans="1:8" x14ac:dyDescent="0.15">
      <c r="A8" s="148"/>
      <c r="B8" s="149"/>
      <c r="C8" s="150"/>
      <c r="D8" s="151">
        <v>42183</v>
      </c>
      <c r="E8" s="152"/>
      <c r="F8" s="153">
        <v>37333</v>
      </c>
      <c r="G8" s="154"/>
      <c r="H8" s="155"/>
    </row>
    <row r="9" spans="1:8" x14ac:dyDescent="0.15">
      <c r="A9" s="136" t="s">
        <v>524</v>
      </c>
      <c r="B9" s="141"/>
      <c r="C9" s="142"/>
      <c r="D9" s="143">
        <v>83133</v>
      </c>
      <c r="E9" s="144"/>
      <c r="F9" s="145">
        <v>80821</v>
      </c>
      <c r="G9" s="146"/>
      <c r="H9" s="147"/>
    </row>
    <row r="10" spans="1:8" x14ac:dyDescent="0.15">
      <c r="A10" s="148"/>
      <c r="B10" s="149"/>
      <c r="C10" s="150"/>
      <c r="D10" s="151">
        <v>49600</v>
      </c>
      <c r="E10" s="152"/>
      <c r="F10" s="153">
        <v>49586</v>
      </c>
      <c r="G10" s="154"/>
      <c r="H10" s="155"/>
    </row>
    <row r="11" spans="1:8" x14ac:dyDescent="0.15">
      <c r="A11" s="136" t="s">
        <v>525</v>
      </c>
      <c r="B11" s="141"/>
      <c r="C11" s="142"/>
      <c r="D11" s="143">
        <v>143571</v>
      </c>
      <c r="E11" s="144"/>
      <c r="F11" s="145">
        <v>79840</v>
      </c>
      <c r="G11" s="146"/>
      <c r="H11" s="147"/>
    </row>
    <row r="12" spans="1:8" x14ac:dyDescent="0.15">
      <c r="A12" s="148"/>
      <c r="B12" s="149"/>
      <c r="C12" s="156"/>
      <c r="D12" s="151">
        <v>74432</v>
      </c>
      <c r="E12" s="152"/>
      <c r="F12" s="153">
        <v>45238</v>
      </c>
      <c r="G12" s="154"/>
      <c r="H12" s="155"/>
    </row>
    <row r="13" spans="1:8" x14ac:dyDescent="0.15">
      <c r="A13" s="136"/>
      <c r="B13" s="141"/>
      <c r="C13" s="157"/>
      <c r="D13" s="158">
        <v>105911</v>
      </c>
      <c r="E13" s="159"/>
      <c r="F13" s="160">
        <v>74934</v>
      </c>
      <c r="G13" s="161"/>
      <c r="H13" s="147"/>
    </row>
    <row r="14" spans="1:8" x14ac:dyDescent="0.15">
      <c r="A14" s="148"/>
      <c r="B14" s="149"/>
      <c r="C14" s="150"/>
      <c r="D14" s="151">
        <v>56754</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6.83</v>
      </c>
      <c r="C19" s="162">
        <f>ROUND(VALUE(SUBSTITUTE(実質収支比率等に係る経年分析!G$48,"▲","-")),2)</f>
        <v>7.84</v>
      </c>
      <c r="D19" s="162">
        <f>ROUND(VALUE(SUBSTITUTE(実質収支比率等に係る経年分析!H$48,"▲","-")),2)</f>
        <v>9.8699999999999992</v>
      </c>
      <c r="E19" s="162">
        <f>ROUND(VALUE(SUBSTITUTE(実質収支比率等に係る経年分析!I$48,"▲","-")),2)</f>
        <v>8.02</v>
      </c>
      <c r="F19" s="162">
        <f>ROUND(VALUE(SUBSTITUTE(実質収支比率等に係る経年分析!J$48,"▲","-")),2)</f>
        <v>7.13</v>
      </c>
    </row>
    <row r="20" spans="1:11" x14ac:dyDescent="0.15">
      <c r="A20" s="162" t="s">
        <v>53</v>
      </c>
      <c r="B20" s="162">
        <f>ROUND(VALUE(SUBSTITUTE(実質収支比率等に係る経年分析!F$47,"▲","-")),2)</f>
        <v>30.91</v>
      </c>
      <c r="C20" s="162">
        <f>ROUND(VALUE(SUBSTITUTE(実質収支比率等に係る経年分析!G$47,"▲","-")),2)</f>
        <v>31.74</v>
      </c>
      <c r="D20" s="162">
        <f>ROUND(VALUE(SUBSTITUTE(実質収支比率等に係る経年分析!H$47,"▲","-")),2)</f>
        <v>30.96</v>
      </c>
      <c r="E20" s="162">
        <f>ROUND(VALUE(SUBSTITUTE(実質収支比率等に係る経年分析!I$47,"▲","-")),2)</f>
        <v>30.98</v>
      </c>
      <c r="F20" s="162">
        <f>ROUND(VALUE(SUBSTITUTE(実質収支比率等に係る経年分析!J$47,"▲","-")),2)</f>
        <v>28.34</v>
      </c>
    </row>
    <row r="21" spans="1:11" x14ac:dyDescent="0.15">
      <c r="A21" s="162" t="s">
        <v>54</v>
      </c>
      <c r="B21" s="162">
        <f>IF(ISNUMBER(VALUE(SUBSTITUTE(実質収支比率等に係る経年分析!F$49,"▲","-"))),ROUND(VALUE(SUBSTITUTE(実質収支比率等に係る経年分析!F$49,"▲","-")),2),NA())</f>
        <v>-0.36</v>
      </c>
      <c r="C21" s="162">
        <f>IF(ISNUMBER(VALUE(SUBSTITUTE(実質収支比率等に係る経年分析!G$49,"▲","-"))),ROUND(VALUE(SUBSTITUTE(実質収支比率等に係る経年分析!G$49,"▲","-")),2),NA())</f>
        <v>2.58</v>
      </c>
      <c r="D21" s="162">
        <f>IF(ISNUMBER(VALUE(SUBSTITUTE(実質収支比率等に係る経年分析!H$49,"▲","-"))),ROUND(VALUE(SUBSTITUTE(実質収支比率等に係る経年分析!H$49,"▲","-")),2),NA())</f>
        <v>0.15</v>
      </c>
      <c r="E21" s="162">
        <f>IF(ISNUMBER(VALUE(SUBSTITUTE(実質収支比率等に係る経年分析!I$49,"▲","-"))),ROUND(VALUE(SUBSTITUTE(実質収支比率等に係る経年分析!I$49,"▲","-")),2),NA())</f>
        <v>-1.57</v>
      </c>
      <c r="F21" s="162">
        <f>IF(ISNUMBER(VALUE(SUBSTITUTE(実質収支比率等に係る経年分析!J$49,"▲","-"))),ROUND(VALUE(SUBSTITUTE(実質収支比率等に係る経年分析!J$49,"▲","-")),2),NA())</f>
        <v>-2.97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市営温泉施設特別会計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1.54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2.0699999999999998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2.37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1.04</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1.32</v>
      </c>
    </row>
    <row r="33" spans="1:16" x14ac:dyDescent="0.15">
      <c r="A33" s="163" t="str">
        <f>IF(連結実質赤字比率に係る赤字・黒字の構成分析!C$37="",NA(),連結実質赤字比率に係る赤字・黒字の構成分析!C$37)</f>
        <v>横手市水道事業会計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4.5599999999999996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3.57</v>
      </c>
    </row>
    <row r="34" spans="1:16" x14ac:dyDescent="0.15">
      <c r="A34" s="163" t="str">
        <f>IF(連結実質赤字比率に係る赤字・黒字の構成分析!C$36="",NA(),連結実質赤字比率に係る赤字・黒字の構成分析!C$36)</f>
        <v>横手市下水道事業会計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4.1100000000000003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4.4800000000000004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7.13</v>
      </c>
    </row>
    <row r="36" spans="1:16" x14ac:dyDescent="0.15">
      <c r="A36" s="163" t="str">
        <f>IF(連結実質赤字比率に係る赤字・黒字の構成分析!C$34="",NA(),連結実質赤字比率に係る赤字・黒字の構成分析!C$34)</f>
        <v>横手市病院事業会計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5828</v>
      </c>
      <c r="E42" s="164"/>
      <c r="F42" s="164"/>
      <c r="G42" s="164">
        <f>'実質公債費比率（分子）の構造'!L$52</f>
        <v>5769</v>
      </c>
      <c r="H42" s="164"/>
      <c r="I42" s="164"/>
      <c r="J42" s="164">
        <f>'実質公債費比率（分子）の構造'!M$52</f>
        <v>5848</v>
      </c>
      <c r="K42" s="164"/>
      <c r="L42" s="164"/>
      <c r="M42" s="164">
        <f>'実質公債費比率（分子）の構造'!N$52</f>
        <v>5897</v>
      </c>
      <c r="N42" s="164"/>
      <c r="O42" s="164"/>
      <c r="P42" s="164">
        <f>'実質公債費比率（分子）の構造'!O$52</f>
        <v>5885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72</v>
      </c>
      <c r="C44" s="164"/>
      <c r="D44" s="164"/>
      <c r="E44" s="164">
        <f>'実質公債費比率（分子）の構造'!L$50</f>
        <v>35</v>
      </c>
      <c r="F44" s="164"/>
      <c r="G44" s="164"/>
      <c r="H44" s="164">
        <f>'実質公債費比率（分子）の構造'!M$50</f>
        <v>22</v>
      </c>
      <c r="I44" s="164"/>
      <c r="J44" s="164"/>
      <c r="K44" s="164">
        <f>'実質公債費比率（分子）の構造'!N$50</f>
        <v>23</v>
      </c>
      <c r="L44" s="164"/>
      <c r="M44" s="164"/>
      <c r="N44" s="164">
        <f>'実質公債費比率（分子）の構造'!O$50</f>
        <v>27</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1189</v>
      </c>
      <c r="C46" s="164"/>
      <c r="D46" s="164"/>
      <c r="E46" s="164">
        <f>'実質公債費比率（分子）の構造'!L$48</f>
        <v>1116</v>
      </c>
      <c r="F46" s="164"/>
      <c r="G46" s="164"/>
      <c r="H46" s="164">
        <f>'実質公債費比率（分子）の構造'!M$48</f>
        <v>1130</v>
      </c>
      <c r="I46" s="164"/>
      <c r="J46" s="164"/>
      <c r="K46" s="164">
        <f>'実質公債費比率（分子）の構造'!N$48</f>
        <v>1035</v>
      </c>
      <c r="L46" s="164"/>
      <c r="M46" s="164"/>
      <c r="N46" s="164">
        <f>'実質公債費比率（分子）の構造'!O$48</f>
        <v>1090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6378</v>
      </c>
      <c r="C49" s="164"/>
      <c r="D49" s="164"/>
      <c r="E49" s="164">
        <f>'実質公債費比率（分子）の構造'!L$45</f>
        <v>6537</v>
      </c>
      <c r="F49" s="164"/>
      <c r="G49" s="164"/>
      <c r="H49" s="164">
        <f>'実質公債費比率（分子）の構造'!M$45</f>
        <v>6716</v>
      </c>
      <c r="I49" s="164"/>
      <c r="J49" s="164"/>
      <c r="K49" s="164">
        <f>'実質公債費比率（分子）の構造'!N$45</f>
        <v>6964</v>
      </c>
      <c r="L49" s="164"/>
      <c r="M49" s="164"/>
      <c r="N49" s="164">
        <f>'実質公債費比率（分子）の構造'!O$45</f>
        <v>7079</v>
      </c>
      <c r="O49" s="164"/>
      <c r="P49" s="164"/>
    </row>
    <row r="50" spans="1:16" x14ac:dyDescent="0.15">
      <c r="A50" s="164" t="s">
        <v>67</v>
      </c>
      <c r="B50" s="164" t="e">
        <f>NA()</f>
        <v>#N/A</v>
      </c>
      <c r="C50" s="164">
        <f>IF(ISNUMBER('実質公債費比率（分子）の構造'!K$53),'実質公債費比率（分子）の構造'!K$53,NA())</f>
        <v>1811</v>
      </c>
      <c r="D50" s="164" t="e">
        <f>NA()</f>
        <v>#N/A</v>
      </c>
      <c r="E50" s="164" t="e">
        <f>NA()</f>
        <v>#N/A</v>
      </c>
      <c r="F50" s="164">
        <f>IF(ISNUMBER('実質公債費比率（分子）の構造'!L$53),'実質公債費比率（分子）の構造'!L$53,NA())</f>
        <v>1919</v>
      </c>
      <c r="G50" s="164" t="e">
        <f>NA()</f>
        <v>#N/A</v>
      </c>
      <c r="H50" s="164" t="e">
        <f>NA()</f>
        <v>#N/A</v>
      </c>
      <c r="I50" s="164">
        <f>IF(ISNUMBER('実質公債費比率（分子）の構造'!M$53),'実質公債費比率（分子）の構造'!M$53,NA())</f>
        <v>2020</v>
      </c>
      <c r="J50" s="164" t="e">
        <f>NA()</f>
        <v>#N/A</v>
      </c>
      <c r="K50" s="164" t="e">
        <f>NA()</f>
        <v>#N/A</v>
      </c>
      <c r="L50" s="164">
        <f>IF(ISNUMBER('実質公債費比率（分子）の構造'!N$53),'実質公債費比率（分子）の構造'!N$53,NA())</f>
        <v>2125</v>
      </c>
      <c r="M50" s="164" t="e">
        <f>NA()</f>
        <v>#N/A</v>
      </c>
      <c r="N50" s="164" t="e">
        <f>NA()</f>
        <v>#N/A</v>
      </c>
      <c r="O50" s="164">
        <f>IF(ISNUMBER('実質公債費比率（分子）の構造'!O$53),'実質公債費比率（分子）の構造'!O$53,NA())</f>
        <v>2311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62268</v>
      </c>
      <c r="E56" s="163"/>
      <c r="F56" s="163"/>
      <c r="G56" s="163">
        <f>'将来負担比率（分子）の構造'!J$52</f>
        <v>59362</v>
      </c>
      <c r="H56" s="163"/>
      <c r="I56" s="163"/>
      <c r="J56" s="163">
        <f>'将来負担比率（分子）の構造'!K$52</f>
        <v>56963</v>
      </c>
      <c r="K56" s="163"/>
      <c r="L56" s="163"/>
      <c r="M56" s="163">
        <f>'将来負担比率（分子）の構造'!L$52</f>
        <v>54761</v>
      </c>
      <c r="N56" s="163"/>
      <c r="O56" s="163"/>
      <c r="P56" s="163">
        <f>'将来負担比率（分子）の構造'!M$52</f>
        <v>54321</v>
      </c>
    </row>
    <row r="57" spans="1:16" x14ac:dyDescent="0.15">
      <c r="A57" s="163" t="s">
        <v>42</v>
      </c>
      <c r="B57" s="163"/>
      <c r="C57" s="163"/>
      <c r="D57" s="163">
        <f>'将来負担比率（分子）の構造'!I$51</f>
        <v>915</v>
      </c>
      <c r="E57" s="163"/>
      <c r="F57" s="163"/>
      <c r="G57" s="163">
        <f>'将来負担比率（分子）の構造'!J$51</f>
        <v>686</v>
      </c>
      <c r="H57" s="163"/>
      <c r="I57" s="163"/>
      <c r="J57" s="163">
        <f>'将来負担比率（分子）の構造'!K$51</f>
        <v>566</v>
      </c>
      <c r="K57" s="163"/>
      <c r="L57" s="163"/>
      <c r="M57" s="163">
        <f>'将来負担比率（分子）の構造'!L$51</f>
        <v>461</v>
      </c>
      <c r="N57" s="163"/>
      <c r="O57" s="163"/>
      <c r="P57" s="163">
        <f>'将来負担比率（分子）の構造'!M$51</f>
        <v>841</v>
      </c>
    </row>
    <row r="58" spans="1:16" x14ac:dyDescent="0.15">
      <c r="A58" s="163" t="s">
        <v>41</v>
      </c>
      <c r="B58" s="163"/>
      <c r="C58" s="163"/>
      <c r="D58" s="163">
        <f>'将来負担比率（分子）の構造'!I$50</f>
        <v>19910</v>
      </c>
      <c r="E58" s="163"/>
      <c r="F58" s="163"/>
      <c r="G58" s="163">
        <f>'将来負担比率（分子）の構造'!J$50</f>
        <v>20536</v>
      </c>
      <c r="H58" s="163"/>
      <c r="I58" s="163"/>
      <c r="J58" s="163">
        <f>'将来負担比率（分子）の構造'!K$50</f>
        <v>20209</v>
      </c>
      <c r="K58" s="163"/>
      <c r="L58" s="163"/>
      <c r="M58" s="163">
        <f>'将来負担比率（分子）の構造'!L$50</f>
        <v>19979</v>
      </c>
      <c r="N58" s="163"/>
      <c r="O58" s="163"/>
      <c r="P58" s="163">
        <f>'将来負担比率（分子）の構造'!M$50</f>
        <v>18581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5906</v>
      </c>
      <c r="C62" s="163"/>
      <c r="D62" s="163"/>
      <c r="E62" s="163">
        <f>'将来負担比率（分子）の構造'!J$45</f>
        <v>6036</v>
      </c>
      <c r="F62" s="163"/>
      <c r="G62" s="163"/>
      <c r="H62" s="163">
        <f>'将来負担比率（分子）の構造'!K$45</f>
        <v>6306</v>
      </c>
      <c r="I62" s="163"/>
      <c r="J62" s="163"/>
      <c r="K62" s="163">
        <f>'将来負担比率（分子）の構造'!L$45</f>
        <v>6694</v>
      </c>
      <c r="L62" s="163"/>
      <c r="M62" s="163"/>
      <c r="N62" s="163">
        <f>'将来負担比率（分子）の構造'!M$45</f>
        <v>6888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11768</v>
      </c>
      <c r="C64" s="163"/>
      <c r="D64" s="163"/>
      <c r="E64" s="163">
        <f>'将来負担比率（分子）の構造'!J$43</f>
        <v>11178</v>
      </c>
      <c r="F64" s="163"/>
      <c r="G64" s="163"/>
      <c r="H64" s="163">
        <f>'将来負担比率（分子）の構造'!K$43</f>
        <v>10408</v>
      </c>
      <c r="I64" s="163"/>
      <c r="J64" s="163"/>
      <c r="K64" s="163">
        <f>'将来負担比率（分子）の構造'!L$43</f>
        <v>9558</v>
      </c>
      <c r="L64" s="163"/>
      <c r="M64" s="163"/>
      <c r="N64" s="163">
        <f>'将来負担比率（分子）の構造'!M$43</f>
        <v>9229</v>
      </c>
      <c r="O64" s="163"/>
      <c r="P64" s="163"/>
    </row>
    <row r="65" spans="1:16" x14ac:dyDescent="0.15">
      <c r="A65" s="163" t="s">
        <v>32</v>
      </c>
      <c r="B65" s="163">
        <f>'将来負担比率（分子）の構造'!I$42</f>
        <v>84</v>
      </c>
      <c r="C65" s="163"/>
      <c r="D65" s="163"/>
      <c r="E65" s="163">
        <f>'将来負担比率（分子）の構造'!J$42</f>
        <v>58</v>
      </c>
      <c r="F65" s="163"/>
      <c r="G65" s="163"/>
      <c r="H65" s="163">
        <f>'将来負担比率（分子）の構造'!K$42</f>
        <v>45</v>
      </c>
      <c r="I65" s="163"/>
      <c r="J65" s="163"/>
      <c r="K65" s="163">
        <f>'将来負担比率（分子）の構造'!L$42</f>
        <v>66</v>
      </c>
      <c r="L65" s="163"/>
      <c r="M65" s="163"/>
      <c r="N65" s="163">
        <f>'将来負担比率（分子）の構造'!M$42</f>
        <v>57</v>
      </c>
      <c r="O65" s="163"/>
      <c r="P65" s="163"/>
    </row>
    <row r="66" spans="1:16" x14ac:dyDescent="0.15">
      <c r="A66" s="163" t="s">
        <v>31</v>
      </c>
      <c r="B66" s="163">
        <f>'将来負担比率（分子）の構造'!I$41</f>
        <v>68963</v>
      </c>
      <c r="C66" s="163"/>
      <c r="D66" s="163"/>
      <c r="E66" s="163">
        <f>'将来負担比率（分子）の構造'!J$41</f>
        <v>66781</v>
      </c>
      <c r="F66" s="163"/>
      <c r="G66" s="163"/>
      <c r="H66" s="163">
        <f>'将来負担比率（分子）の構造'!K$41</f>
        <v>64371</v>
      </c>
      <c r="I66" s="163"/>
      <c r="J66" s="163"/>
      <c r="K66" s="163">
        <f>'将来負担比率（分子）の構造'!L$41</f>
        <v>61614</v>
      </c>
      <c r="L66" s="163"/>
      <c r="M66" s="163"/>
      <c r="N66" s="163">
        <f>'将来負担比率（分子）の構造'!M$41</f>
        <v>61969</v>
      </c>
      <c r="O66" s="163"/>
      <c r="P66" s="163"/>
    </row>
    <row r="67" spans="1:16" x14ac:dyDescent="0.15">
      <c r="A67" s="163" t="s">
        <v>71</v>
      </c>
      <c r="B67" s="163" t="e">
        <f>NA()</f>
        <v>#N/A</v>
      </c>
      <c r="C67" s="163">
        <f>IF(ISNUMBER('将来負担比率（分子）の構造'!I$53), IF('将来負担比率（分子）の構造'!I$53 &lt; 0, 0, '将来負担比率（分子）の構造'!I$53), NA())</f>
        <v>3626</v>
      </c>
      <c r="D67" s="163" t="e">
        <f>NA()</f>
        <v>#N/A</v>
      </c>
      <c r="E67" s="163" t="e">
        <f>NA()</f>
        <v>#N/A</v>
      </c>
      <c r="F67" s="163">
        <f>IF(ISNUMBER('将来負担比率（分子）の構造'!J$53), IF('将来負担比率（分子）の構造'!J$53 &lt; 0, 0, '将来負担比率（分子）の構造'!J$53), NA())</f>
        <v>3469</v>
      </c>
      <c r="G67" s="163" t="e">
        <f>NA()</f>
        <v>#N/A</v>
      </c>
      <c r="H67" s="163" t="e">
        <f>NA()</f>
        <v>#N/A</v>
      </c>
      <c r="I67" s="163">
        <f>IF(ISNUMBER('将来負担比率（分子）の構造'!K$53), IF('将来負担比率（分子）の構造'!K$53 &lt; 0, 0, '将来負担比率（分子）の構造'!K$53), NA())</f>
        <v>3392</v>
      </c>
      <c r="J67" s="163" t="e">
        <f>NA()</f>
        <v>#N/A</v>
      </c>
      <c r="K67" s="163" t="e">
        <f>NA()</f>
        <v>#N/A</v>
      </c>
      <c r="L67" s="163">
        <f>IF(ISNUMBER('将来負担比率（分子）の構造'!L$53), IF('将来負担比率（分子）の構造'!L$53 &lt; 0, 0, '将来負担比率（分子）の構造'!L$53), NA())</f>
        <v>2730</v>
      </c>
      <c r="M67" s="163" t="e">
        <f>NA()</f>
        <v>#N/A</v>
      </c>
      <c r="N67" s="163" t="e">
        <f>NA()</f>
        <v>#N/A</v>
      </c>
      <c r="O67" s="163">
        <f>IF(ISNUMBER('将来負担比率（分子）の構造'!M$53), IF('将来負担比率（分子）の構造'!M$53 &lt; 0, 0, '将来負担比率（分子）の構造'!M$53), NA())</f>
        <v>4399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9381</v>
      </c>
      <c r="C72" s="167">
        <f>基金残高に係る経年分析!G55</f>
        <v>9447</v>
      </c>
      <c r="D72" s="167">
        <f>基金残高に係る経年分析!H55</f>
        <v>8767</v>
      </c>
    </row>
    <row r="73" spans="1:16" x14ac:dyDescent="0.15">
      <c r="A73" s="166" t="s">
        <v>74</v>
      </c>
      <c r="B73" s="167">
        <f>基金残高に係る経年分析!F56</f>
        <v>6011</v>
      </c>
      <c r="C73" s="167">
        <f>基金残高に係る経年分析!G56</f>
        <v>5412</v>
      </c>
      <c r="D73" s="167">
        <f>基金残高に係る経年分析!H56</f>
        <v>4883</v>
      </c>
    </row>
    <row r="74" spans="1:16" x14ac:dyDescent="0.15">
      <c r="A74" s="166" t="s">
        <v>75</v>
      </c>
      <c r="B74" s="167">
        <f>基金残高に係る経年分析!F57</f>
        <v>6296</v>
      </c>
      <c r="C74" s="167">
        <f>基金残高に係る経年分析!G57</f>
        <v>6228</v>
      </c>
      <c r="D74" s="167">
        <f>基金残高に係る経年分析!H57</f>
        <v>5547</v>
      </c>
    </row>
  </sheetData>
  <sheetProtection algorithmName="SHA-512" hashValue="pllG1il7UA68imABluLMrV/tWowPb2LuNIrOig5S+9qAwZCg3Y8vSBZXNfmoaBbZ1h6SGJ2aRApVymOpF4X9/Q==" saltValue="J6ekT2dmrAuMnTFSyVJh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1" t="s">
        <v>202</v>
      </c>
      <c r="DI1" s="602"/>
      <c r="DJ1" s="602"/>
      <c r="DK1" s="602"/>
      <c r="DL1" s="602"/>
      <c r="DM1" s="602"/>
      <c r="DN1" s="603"/>
      <c r="DO1" s="202"/>
      <c r="DP1" s="601" t="s">
        <v>203</v>
      </c>
      <c r="DQ1" s="602"/>
      <c r="DR1" s="602"/>
      <c r="DS1" s="602"/>
      <c r="DT1" s="602"/>
      <c r="DU1" s="602"/>
      <c r="DV1" s="602"/>
      <c r="DW1" s="602"/>
      <c r="DX1" s="602"/>
      <c r="DY1" s="602"/>
      <c r="DZ1" s="602"/>
      <c r="EA1" s="602"/>
      <c r="EB1" s="602"/>
      <c r="EC1" s="603"/>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4" t="s">
        <v>205</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206</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207</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4" t="s">
        <v>1</v>
      </c>
      <c r="C4" s="605"/>
      <c r="D4" s="605"/>
      <c r="E4" s="605"/>
      <c r="F4" s="605"/>
      <c r="G4" s="605"/>
      <c r="H4" s="605"/>
      <c r="I4" s="605"/>
      <c r="J4" s="605"/>
      <c r="K4" s="605"/>
      <c r="L4" s="605"/>
      <c r="M4" s="605"/>
      <c r="N4" s="605"/>
      <c r="O4" s="605"/>
      <c r="P4" s="605"/>
      <c r="Q4" s="606"/>
      <c r="R4" s="604" t="s">
        <v>208</v>
      </c>
      <c r="S4" s="605"/>
      <c r="T4" s="605"/>
      <c r="U4" s="605"/>
      <c r="V4" s="605"/>
      <c r="W4" s="605"/>
      <c r="X4" s="605"/>
      <c r="Y4" s="606"/>
      <c r="Z4" s="604" t="s">
        <v>209</v>
      </c>
      <c r="AA4" s="605"/>
      <c r="AB4" s="605"/>
      <c r="AC4" s="606"/>
      <c r="AD4" s="604" t="s">
        <v>210</v>
      </c>
      <c r="AE4" s="605"/>
      <c r="AF4" s="605"/>
      <c r="AG4" s="605"/>
      <c r="AH4" s="605"/>
      <c r="AI4" s="605"/>
      <c r="AJ4" s="605"/>
      <c r="AK4" s="606"/>
      <c r="AL4" s="604" t="s">
        <v>209</v>
      </c>
      <c r="AM4" s="605"/>
      <c r="AN4" s="605"/>
      <c r="AO4" s="606"/>
      <c r="AP4" s="607" t="s">
        <v>211</v>
      </c>
      <c r="AQ4" s="607"/>
      <c r="AR4" s="607"/>
      <c r="AS4" s="607"/>
      <c r="AT4" s="607"/>
      <c r="AU4" s="607"/>
      <c r="AV4" s="607"/>
      <c r="AW4" s="607"/>
      <c r="AX4" s="607"/>
      <c r="AY4" s="607"/>
      <c r="AZ4" s="607"/>
      <c r="BA4" s="607"/>
      <c r="BB4" s="607"/>
      <c r="BC4" s="607"/>
      <c r="BD4" s="607"/>
      <c r="BE4" s="607"/>
      <c r="BF4" s="607"/>
      <c r="BG4" s="607" t="s">
        <v>212</v>
      </c>
      <c r="BH4" s="607"/>
      <c r="BI4" s="607"/>
      <c r="BJ4" s="607"/>
      <c r="BK4" s="607"/>
      <c r="BL4" s="607"/>
      <c r="BM4" s="607"/>
      <c r="BN4" s="607"/>
      <c r="BO4" s="607" t="s">
        <v>209</v>
      </c>
      <c r="BP4" s="607"/>
      <c r="BQ4" s="607"/>
      <c r="BR4" s="607"/>
      <c r="BS4" s="607" t="s">
        <v>213</v>
      </c>
      <c r="BT4" s="607"/>
      <c r="BU4" s="607"/>
      <c r="BV4" s="607"/>
      <c r="BW4" s="607"/>
      <c r="BX4" s="607"/>
      <c r="BY4" s="607"/>
      <c r="BZ4" s="607"/>
      <c r="CA4" s="607"/>
      <c r="CB4" s="607"/>
      <c r="CD4" s="604" t="s">
        <v>214</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15">
      <c r="B5" s="608" t="s">
        <v>215</v>
      </c>
      <c r="C5" s="609"/>
      <c r="D5" s="609"/>
      <c r="E5" s="609"/>
      <c r="F5" s="609"/>
      <c r="G5" s="609"/>
      <c r="H5" s="609"/>
      <c r="I5" s="609"/>
      <c r="J5" s="609"/>
      <c r="K5" s="609"/>
      <c r="L5" s="609"/>
      <c r="M5" s="609"/>
      <c r="N5" s="609"/>
      <c r="O5" s="609"/>
      <c r="P5" s="609"/>
      <c r="Q5" s="610"/>
      <c r="R5" s="611">
        <v>8431575</v>
      </c>
      <c r="S5" s="612"/>
      <c r="T5" s="612"/>
      <c r="U5" s="612"/>
      <c r="V5" s="612"/>
      <c r="W5" s="612"/>
      <c r="X5" s="612"/>
      <c r="Y5" s="613"/>
      <c r="Z5" s="614">
        <v>12.8</v>
      </c>
      <c r="AA5" s="614"/>
      <c r="AB5" s="614"/>
      <c r="AC5" s="614"/>
      <c r="AD5" s="615">
        <v>8431575</v>
      </c>
      <c r="AE5" s="615"/>
      <c r="AF5" s="615"/>
      <c r="AG5" s="615"/>
      <c r="AH5" s="615"/>
      <c r="AI5" s="615"/>
      <c r="AJ5" s="615"/>
      <c r="AK5" s="615"/>
      <c r="AL5" s="616">
        <v>26.9</v>
      </c>
      <c r="AM5" s="617"/>
      <c r="AN5" s="617"/>
      <c r="AO5" s="618"/>
      <c r="AP5" s="608" t="s">
        <v>216</v>
      </c>
      <c r="AQ5" s="609"/>
      <c r="AR5" s="609"/>
      <c r="AS5" s="609"/>
      <c r="AT5" s="609"/>
      <c r="AU5" s="609"/>
      <c r="AV5" s="609"/>
      <c r="AW5" s="609"/>
      <c r="AX5" s="609"/>
      <c r="AY5" s="609"/>
      <c r="AZ5" s="609"/>
      <c r="BA5" s="609"/>
      <c r="BB5" s="609"/>
      <c r="BC5" s="609"/>
      <c r="BD5" s="609"/>
      <c r="BE5" s="609"/>
      <c r="BF5" s="610"/>
      <c r="BG5" s="622">
        <v>8390303</v>
      </c>
      <c r="BH5" s="623"/>
      <c r="BI5" s="623"/>
      <c r="BJ5" s="623"/>
      <c r="BK5" s="623"/>
      <c r="BL5" s="623"/>
      <c r="BM5" s="623"/>
      <c r="BN5" s="624"/>
      <c r="BO5" s="625">
        <v>99.5</v>
      </c>
      <c r="BP5" s="625"/>
      <c r="BQ5" s="625"/>
      <c r="BR5" s="625"/>
      <c r="BS5" s="626">
        <v>134325</v>
      </c>
      <c r="BT5" s="626"/>
      <c r="BU5" s="626"/>
      <c r="BV5" s="626"/>
      <c r="BW5" s="626"/>
      <c r="BX5" s="626"/>
      <c r="BY5" s="626"/>
      <c r="BZ5" s="626"/>
      <c r="CA5" s="626"/>
      <c r="CB5" s="630"/>
      <c r="CD5" s="604" t="s">
        <v>211</v>
      </c>
      <c r="CE5" s="605"/>
      <c r="CF5" s="605"/>
      <c r="CG5" s="605"/>
      <c r="CH5" s="605"/>
      <c r="CI5" s="605"/>
      <c r="CJ5" s="605"/>
      <c r="CK5" s="605"/>
      <c r="CL5" s="605"/>
      <c r="CM5" s="605"/>
      <c r="CN5" s="605"/>
      <c r="CO5" s="605"/>
      <c r="CP5" s="605"/>
      <c r="CQ5" s="606"/>
      <c r="CR5" s="604" t="s">
        <v>217</v>
      </c>
      <c r="CS5" s="605"/>
      <c r="CT5" s="605"/>
      <c r="CU5" s="605"/>
      <c r="CV5" s="605"/>
      <c r="CW5" s="605"/>
      <c r="CX5" s="605"/>
      <c r="CY5" s="606"/>
      <c r="CZ5" s="604" t="s">
        <v>209</v>
      </c>
      <c r="DA5" s="605"/>
      <c r="DB5" s="605"/>
      <c r="DC5" s="606"/>
      <c r="DD5" s="604" t="s">
        <v>218</v>
      </c>
      <c r="DE5" s="605"/>
      <c r="DF5" s="605"/>
      <c r="DG5" s="605"/>
      <c r="DH5" s="605"/>
      <c r="DI5" s="605"/>
      <c r="DJ5" s="605"/>
      <c r="DK5" s="605"/>
      <c r="DL5" s="605"/>
      <c r="DM5" s="605"/>
      <c r="DN5" s="605"/>
      <c r="DO5" s="605"/>
      <c r="DP5" s="606"/>
      <c r="DQ5" s="604" t="s">
        <v>219</v>
      </c>
      <c r="DR5" s="605"/>
      <c r="DS5" s="605"/>
      <c r="DT5" s="605"/>
      <c r="DU5" s="605"/>
      <c r="DV5" s="605"/>
      <c r="DW5" s="605"/>
      <c r="DX5" s="605"/>
      <c r="DY5" s="605"/>
      <c r="DZ5" s="605"/>
      <c r="EA5" s="605"/>
      <c r="EB5" s="605"/>
      <c r="EC5" s="606"/>
    </row>
    <row r="6" spans="2:143" ht="11.25" customHeight="1" x14ac:dyDescent="0.15">
      <c r="B6" s="619" t="s">
        <v>220</v>
      </c>
      <c r="C6" s="620"/>
      <c r="D6" s="620"/>
      <c r="E6" s="620"/>
      <c r="F6" s="620"/>
      <c r="G6" s="620"/>
      <c r="H6" s="620"/>
      <c r="I6" s="620"/>
      <c r="J6" s="620"/>
      <c r="K6" s="620"/>
      <c r="L6" s="620"/>
      <c r="M6" s="620"/>
      <c r="N6" s="620"/>
      <c r="O6" s="620"/>
      <c r="P6" s="620"/>
      <c r="Q6" s="621"/>
      <c r="R6" s="622">
        <v>623275</v>
      </c>
      <c r="S6" s="623"/>
      <c r="T6" s="623"/>
      <c r="U6" s="623"/>
      <c r="V6" s="623"/>
      <c r="W6" s="623"/>
      <c r="X6" s="623"/>
      <c r="Y6" s="624"/>
      <c r="Z6" s="625">
        <v>0.9</v>
      </c>
      <c r="AA6" s="625"/>
      <c r="AB6" s="625"/>
      <c r="AC6" s="625"/>
      <c r="AD6" s="626">
        <v>623275</v>
      </c>
      <c r="AE6" s="626"/>
      <c r="AF6" s="626"/>
      <c r="AG6" s="626"/>
      <c r="AH6" s="626"/>
      <c r="AI6" s="626"/>
      <c r="AJ6" s="626"/>
      <c r="AK6" s="626"/>
      <c r="AL6" s="627">
        <v>2</v>
      </c>
      <c r="AM6" s="628"/>
      <c r="AN6" s="628"/>
      <c r="AO6" s="629"/>
      <c r="AP6" s="619" t="s">
        <v>221</v>
      </c>
      <c r="AQ6" s="620"/>
      <c r="AR6" s="620"/>
      <c r="AS6" s="620"/>
      <c r="AT6" s="620"/>
      <c r="AU6" s="620"/>
      <c r="AV6" s="620"/>
      <c r="AW6" s="620"/>
      <c r="AX6" s="620"/>
      <c r="AY6" s="620"/>
      <c r="AZ6" s="620"/>
      <c r="BA6" s="620"/>
      <c r="BB6" s="620"/>
      <c r="BC6" s="620"/>
      <c r="BD6" s="620"/>
      <c r="BE6" s="620"/>
      <c r="BF6" s="621"/>
      <c r="BG6" s="622">
        <v>8390303</v>
      </c>
      <c r="BH6" s="623"/>
      <c r="BI6" s="623"/>
      <c r="BJ6" s="623"/>
      <c r="BK6" s="623"/>
      <c r="BL6" s="623"/>
      <c r="BM6" s="623"/>
      <c r="BN6" s="624"/>
      <c r="BO6" s="625">
        <v>99.5</v>
      </c>
      <c r="BP6" s="625"/>
      <c r="BQ6" s="625"/>
      <c r="BR6" s="625"/>
      <c r="BS6" s="626">
        <v>134325</v>
      </c>
      <c r="BT6" s="626"/>
      <c r="BU6" s="626"/>
      <c r="BV6" s="626"/>
      <c r="BW6" s="626"/>
      <c r="BX6" s="626"/>
      <c r="BY6" s="626"/>
      <c r="BZ6" s="626"/>
      <c r="CA6" s="626"/>
      <c r="CB6" s="630"/>
      <c r="CD6" s="608" t="s">
        <v>222</v>
      </c>
      <c r="CE6" s="609"/>
      <c r="CF6" s="609"/>
      <c r="CG6" s="609"/>
      <c r="CH6" s="609"/>
      <c r="CI6" s="609"/>
      <c r="CJ6" s="609"/>
      <c r="CK6" s="609"/>
      <c r="CL6" s="609"/>
      <c r="CM6" s="609"/>
      <c r="CN6" s="609"/>
      <c r="CO6" s="609"/>
      <c r="CP6" s="609"/>
      <c r="CQ6" s="610"/>
      <c r="CR6" s="622">
        <v>312111</v>
      </c>
      <c r="CS6" s="623"/>
      <c r="CT6" s="623"/>
      <c r="CU6" s="623"/>
      <c r="CV6" s="623"/>
      <c r="CW6" s="623"/>
      <c r="CX6" s="623"/>
      <c r="CY6" s="624"/>
      <c r="CZ6" s="616">
        <v>0.5</v>
      </c>
      <c r="DA6" s="617"/>
      <c r="DB6" s="617"/>
      <c r="DC6" s="633"/>
      <c r="DD6" s="631" t="s">
        <v>122</v>
      </c>
      <c r="DE6" s="623"/>
      <c r="DF6" s="623"/>
      <c r="DG6" s="623"/>
      <c r="DH6" s="623"/>
      <c r="DI6" s="623"/>
      <c r="DJ6" s="623"/>
      <c r="DK6" s="623"/>
      <c r="DL6" s="623"/>
      <c r="DM6" s="623"/>
      <c r="DN6" s="623"/>
      <c r="DO6" s="623"/>
      <c r="DP6" s="624"/>
      <c r="DQ6" s="631">
        <v>311652</v>
      </c>
      <c r="DR6" s="623"/>
      <c r="DS6" s="623"/>
      <c r="DT6" s="623"/>
      <c r="DU6" s="623"/>
      <c r="DV6" s="623"/>
      <c r="DW6" s="623"/>
      <c r="DX6" s="623"/>
      <c r="DY6" s="623"/>
      <c r="DZ6" s="623"/>
      <c r="EA6" s="623"/>
      <c r="EB6" s="623"/>
      <c r="EC6" s="632"/>
    </row>
    <row r="7" spans="2:143" ht="11.25" customHeight="1" x14ac:dyDescent="0.15">
      <c r="B7" s="619" t="s">
        <v>223</v>
      </c>
      <c r="C7" s="620"/>
      <c r="D7" s="620"/>
      <c r="E7" s="620"/>
      <c r="F7" s="620"/>
      <c r="G7" s="620"/>
      <c r="H7" s="620"/>
      <c r="I7" s="620"/>
      <c r="J7" s="620"/>
      <c r="K7" s="620"/>
      <c r="L7" s="620"/>
      <c r="M7" s="620"/>
      <c r="N7" s="620"/>
      <c r="O7" s="620"/>
      <c r="P7" s="620"/>
      <c r="Q7" s="621"/>
      <c r="R7" s="622">
        <v>2717</v>
      </c>
      <c r="S7" s="623"/>
      <c r="T7" s="623"/>
      <c r="U7" s="623"/>
      <c r="V7" s="623"/>
      <c r="W7" s="623"/>
      <c r="X7" s="623"/>
      <c r="Y7" s="624"/>
      <c r="Z7" s="625">
        <v>0</v>
      </c>
      <c r="AA7" s="625"/>
      <c r="AB7" s="625"/>
      <c r="AC7" s="625"/>
      <c r="AD7" s="626">
        <v>2717</v>
      </c>
      <c r="AE7" s="626"/>
      <c r="AF7" s="626"/>
      <c r="AG7" s="626"/>
      <c r="AH7" s="626"/>
      <c r="AI7" s="626"/>
      <c r="AJ7" s="626"/>
      <c r="AK7" s="626"/>
      <c r="AL7" s="627">
        <v>0</v>
      </c>
      <c r="AM7" s="628"/>
      <c r="AN7" s="628"/>
      <c r="AO7" s="629"/>
      <c r="AP7" s="619" t="s">
        <v>224</v>
      </c>
      <c r="AQ7" s="620"/>
      <c r="AR7" s="620"/>
      <c r="AS7" s="620"/>
      <c r="AT7" s="620"/>
      <c r="AU7" s="620"/>
      <c r="AV7" s="620"/>
      <c r="AW7" s="620"/>
      <c r="AX7" s="620"/>
      <c r="AY7" s="620"/>
      <c r="AZ7" s="620"/>
      <c r="BA7" s="620"/>
      <c r="BB7" s="620"/>
      <c r="BC7" s="620"/>
      <c r="BD7" s="620"/>
      <c r="BE7" s="620"/>
      <c r="BF7" s="621"/>
      <c r="BG7" s="622">
        <v>3460332</v>
      </c>
      <c r="BH7" s="623"/>
      <c r="BI7" s="623"/>
      <c r="BJ7" s="623"/>
      <c r="BK7" s="623"/>
      <c r="BL7" s="623"/>
      <c r="BM7" s="623"/>
      <c r="BN7" s="624"/>
      <c r="BO7" s="625">
        <v>41</v>
      </c>
      <c r="BP7" s="625"/>
      <c r="BQ7" s="625"/>
      <c r="BR7" s="625"/>
      <c r="BS7" s="626">
        <v>134325</v>
      </c>
      <c r="BT7" s="626"/>
      <c r="BU7" s="626"/>
      <c r="BV7" s="626"/>
      <c r="BW7" s="626"/>
      <c r="BX7" s="626"/>
      <c r="BY7" s="626"/>
      <c r="BZ7" s="626"/>
      <c r="CA7" s="626"/>
      <c r="CB7" s="630"/>
      <c r="CD7" s="619" t="s">
        <v>225</v>
      </c>
      <c r="CE7" s="620"/>
      <c r="CF7" s="620"/>
      <c r="CG7" s="620"/>
      <c r="CH7" s="620"/>
      <c r="CI7" s="620"/>
      <c r="CJ7" s="620"/>
      <c r="CK7" s="620"/>
      <c r="CL7" s="620"/>
      <c r="CM7" s="620"/>
      <c r="CN7" s="620"/>
      <c r="CO7" s="620"/>
      <c r="CP7" s="620"/>
      <c r="CQ7" s="621"/>
      <c r="CR7" s="622">
        <v>10503549</v>
      </c>
      <c r="CS7" s="623"/>
      <c r="CT7" s="623"/>
      <c r="CU7" s="623"/>
      <c r="CV7" s="623"/>
      <c r="CW7" s="623"/>
      <c r="CX7" s="623"/>
      <c r="CY7" s="624"/>
      <c r="CZ7" s="625">
        <v>16.8</v>
      </c>
      <c r="DA7" s="625"/>
      <c r="DB7" s="625"/>
      <c r="DC7" s="625"/>
      <c r="DD7" s="631">
        <v>2180189</v>
      </c>
      <c r="DE7" s="623"/>
      <c r="DF7" s="623"/>
      <c r="DG7" s="623"/>
      <c r="DH7" s="623"/>
      <c r="DI7" s="623"/>
      <c r="DJ7" s="623"/>
      <c r="DK7" s="623"/>
      <c r="DL7" s="623"/>
      <c r="DM7" s="623"/>
      <c r="DN7" s="623"/>
      <c r="DO7" s="623"/>
      <c r="DP7" s="624"/>
      <c r="DQ7" s="631">
        <v>8091741</v>
      </c>
      <c r="DR7" s="623"/>
      <c r="DS7" s="623"/>
      <c r="DT7" s="623"/>
      <c r="DU7" s="623"/>
      <c r="DV7" s="623"/>
      <c r="DW7" s="623"/>
      <c r="DX7" s="623"/>
      <c r="DY7" s="623"/>
      <c r="DZ7" s="623"/>
      <c r="EA7" s="623"/>
      <c r="EB7" s="623"/>
      <c r="EC7" s="632"/>
    </row>
    <row r="8" spans="2:143" ht="11.25" customHeight="1" x14ac:dyDescent="0.15">
      <c r="B8" s="619" t="s">
        <v>226</v>
      </c>
      <c r="C8" s="620"/>
      <c r="D8" s="620"/>
      <c r="E8" s="620"/>
      <c r="F8" s="620"/>
      <c r="G8" s="620"/>
      <c r="H8" s="620"/>
      <c r="I8" s="620"/>
      <c r="J8" s="620"/>
      <c r="K8" s="620"/>
      <c r="L8" s="620"/>
      <c r="M8" s="620"/>
      <c r="N8" s="620"/>
      <c r="O8" s="620"/>
      <c r="P8" s="620"/>
      <c r="Q8" s="621"/>
      <c r="R8" s="622">
        <v>33121</v>
      </c>
      <c r="S8" s="623"/>
      <c r="T8" s="623"/>
      <c r="U8" s="623"/>
      <c r="V8" s="623"/>
      <c r="W8" s="623"/>
      <c r="X8" s="623"/>
      <c r="Y8" s="624"/>
      <c r="Z8" s="625">
        <v>0.1</v>
      </c>
      <c r="AA8" s="625"/>
      <c r="AB8" s="625"/>
      <c r="AC8" s="625"/>
      <c r="AD8" s="626">
        <v>33121</v>
      </c>
      <c r="AE8" s="626"/>
      <c r="AF8" s="626"/>
      <c r="AG8" s="626"/>
      <c r="AH8" s="626"/>
      <c r="AI8" s="626"/>
      <c r="AJ8" s="626"/>
      <c r="AK8" s="626"/>
      <c r="AL8" s="627">
        <v>0.1</v>
      </c>
      <c r="AM8" s="628"/>
      <c r="AN8" s="628"/>
      <c r="AO8" s="629"/>
      <c r="AP8" s="619" t="s">
        <v>227</v>
      </c>
      <c r="AQ8" s="620"/>
      <c r="AR8" s="620"/>
      <c r="AS8" s="620"/>
      <c r="AT8" s="620"/>
      <c r="AU8" s="620"/>
      <c r="AV8" s="620"/>
      <c r="AW8" s="620"/>
      <c r="AX8" s="620"/>
      <c r="AY8" s="620"/>
      <c r="AZ8" s="620"/>
      <c r="BA8" s="620"/>
      <c r="BB8" s="620"/>
      <c r="BC8" s="620"/>
      <c r="BD8" s="620"/>
      <c r="BE8" s="620"/>
      <c r="BF8" s="621"/>
      <c r="BG8" s="622">
        <v>122527</v>
      </c>
      <c r="BH8" s="623"/>
      <c r="BI8" s="623"/>
      <c r="BJ8" s="623"/>
      <c r="BK8" s="623"/>
      <c r="BL8" s="623"/>
      <c r="BM8" s="623"/>
      <c r="BN8" s="624"/>
      <c r="BO8" s="625">
        <v>1.5</v>
      </c>
      <c r="BP8" s="625"/>
      <c r="BQ8" s="625"/>
      <c r="BR8" s="625"/>
      <c r="BS8" s="626" t="s">
        <v>122</v>
      </c>
      <c r="BT8" s="626"/>
      <c r="BU8" s="626"/>
      <c r="BV8" s="626"/>
      <c r="BW8" s="626"/>
      <c r="BX8" s="626"/>
      <c r="BY8" s="626"/>
      <c r="BZ8" s="626"/>
      <c r="CA8" s="626"/>
      <c r="CB8" s="630"/>
      <c r="CD8" s="619" t="s">
        <v>228</v>
      </c>
      <c r="CE8" s="620"/>
      <c r="CF8" s="620"/>
      <c r="CG8" s="620"/>
      <c r="CH8" s="620"/>
      <c r="CI8" s="620"/>
      <c r="CJ8" s="620"/>
      <c r="CK8" s="620"/>
      <c r="CL8" s="620"/>
      <c r="CM8" s="620"/>
      <c r="CN8" s="620"/>
      <c r="CO8" s="620"/>
      <c r="CP8" s="620"/>
      <c r="CQ8" s="621"/>
      <c r="CR8" s="622">
        <v>16538343</v>
      </c>
      <c r="CS8" s="623"/>
      <c r="CT8" s="623"/>
      <c r="CU8" s="623"/>
      <c r="CV8" s="623"/>
      <c r="CW8" s="623"/>
      <c r="CX8" s="623"/>
      <c r="CY8" s="624"/>
      <c r="CZ8" s="625">
        <v>26.4</v>
      </c>
      <c r="DA8" s="625"/>
      <c r="DB8" s="625"/>
      <c r="DC8" s="625"/>
      <c r="DD8" s="631">
        <v>267615</v>
      </c>
      <c r="DE8" s="623"/>
      <c r="DF8" s="623"/>
      <c r="DG8" s="623"/>
      <c r="DH8" s="623"/>
      <c r="DI8" s="623"/>
      <c r="DJ8" s="623"/>
      <c r="DK8" s="623"/>
      <c r="DL8" s="623"/>
      <c r="DM8" s="623"/>
      <c r="DN8" s="623"/>
      <c r="DO8" s="623"/>
      <c r="DP8" s="624"/>
      <c r="DQ8" s="631">
        <v>8809458</v>
      </c>
      <c r="DR8" s="623"/>
      <c r="DS8" s="623"/>
      <c r="DT8" s="623"/>
      <c r="DU8" s="623"/>
      <c r="DV8" s="623"/>
      <c r="DW8" s="623"/>
      <c r="DX8" s="623"/>
      <c r="DY8" s="623"/>
      <c r="DZ8" s="623"/>
      <c r="EA8" s="623"/>
      <c r="EB8" s="623"/>
      <c r="EC8" s="632"/>
    </row>
    <row r="9" spans="2:143" ht="11.25" customHeight="1" x14ac:dyDescent="0.15">
      <c r="B9" s="619" t="s">
        <v>229</v>
      </c>
      <c r="C9" s="620"/>
      <c r="D9" s="620"/>
      <c r="E9" s="620"/>
      <c r="F9" s="620"/>
      <c r="G9" s="620"/>
      <c r="H9" s="620"/>
      <c r="I9" s="620"/>
      <c r="J9" s="620"/>
      <c r="K9" s="620"/>
      <c r="L9" s="620"/>
      <c r="M9" s="620"/>
      <c r="N9" s="620"/>
      <c r="O9" s="620"/>
      <c r="P9" s="620"/>
      <c r="Q9" s="621"/>
      <c r="R9" s="622">
        <v>51244</v>
      </c>
      <c r="S9" s="623"/>
      <c r="T9" s="623"/>
      <c r="U9" s="623"/>
      <c r="V9" s="623"/>
      <c r="W9" s="623"/>
      <c r="X9" s="623"/>
      <c r="Y9" s="624"/>
      <c r="Z9" s="625">
        <v>0.1</v>
      </c>
      <c r="AA9" s="625"/>
      <c r="AB9" s="625"/>
      <c r="AC9" s="625"/>
      <c r="AD9" s="626">
        <v>51244</v>
      </c>
      <c r="AE9" s="626"/>
      <c r="AF9" s="626"/>
      <c r="AG9" s="626"/>
      <c r="AH9" s="626"/>
      <c r="AI9" s="626"/>
      <c r="AJ9" s="626"/>
      <c r="AK9" s="626"/>
      <c r="AL9" s="627">
        <v>0.2</v>
      </c>
      <c r="AM9" s="628"/>
      <c r="AN9" s="628"/>
      <c r="AO9" s="629"/>
      <c r="AP9" s="619" t="s">
        <v>230</v>
      </c>
      <c r="AQ9" s="620"/>
      <c r="AR9" s="620"/>
      <c r="AS9" s="620"/>
      <c r="AT9" s="620"/>
      <c r="AU9" s="620"/>
      <c r="AV9" s="620"/>
      <c r="AW9" s="620"/>
      <c r="AX9" s="620"/>
      <c r="AY9" s="620"/>
      <c r="AZ9" s="620"/>
      <c r="BA9" s="620"/>
      <c r="BB9" s="620"/>
      <c r="BC9" s="620"/>
      <c r="BD9" s="620"/>
      <c r="BE9" s="620"/>
      <c r="BF9" s="621"/>
      <c r="BG9" s="622">
        <v>2747086</v>
      </c>
      <c r="BH9" s="623"/>
      <c r="BI9" s="623"/>
      <c r="BJ9" s="623"/>
      <c r="BK9" s="623"/>
      <c r="BL9" s="623"/>
      <c r="BM9" s="623"/>
      <c r="BN9" s="624"/>
      <c r="BO9" s="625">
        <v>32.6</v>
      </c>
      <c r="BP9" s="625"/>
      <c r="BQ9" s="625"/>
      <c r="BR9" s="625"/>
      <c r="BS9" s="626" t="s">
        <v>122</v>
      </c>
      <c r="BT9" s="626"/>
      <c r="BU9" s="626"/>
      <c r="BV9" s="626"/>
      <c r="BW9" s="626"/>
      <c r="BX9" s="626"/>
      <c r="BY9" s="626"/>
      <c r="BZ9" s="626"/>
      <c r="CA9" s="626"/>
      <c r="CB9" s="630"/>
      <c r="CD9" s="619" t="s">
        <v>231</v>
      </c>
      <c r="CE9" s="620"/>
      <c r="CF9" s="620"/>
      <c r="CG9" s="620"/>
      <c r="CH9" s="620"/>
      <c r="CI9" s="620"/>
      <c r="CJ9" s="620"/>
      <c r="CK9" s="620"/>
      <c r="CL9" s="620"/>
      <c r="CM9" s="620"/>
      <c r="CN9" s="620"/>
      <c r="CO9" s="620"/>
      <c r="CP9" s="620"/>
      <c r="CQ9" s="621"/>
      <c r="CR9" s="622">
        <v>4076972</v>
      </c>
      <c r="CS9" s="623"/>
      <c r="CT9" s="623"/>
      <c r="CU9" s="623"/>
      <c r="CV9" s="623"/>
      <c r="CW9" s="623"/>
      <c r="CX9" s="623"/>
      <c r="CY9" s="624"/>
      <c r="CZ9" s="625">
        <v>6.5</v>
      </c>
      <c r="DA9" s="625"/>
      <c r="DB9" s="625"/>
      <c r="DC9" s="625"/>
      <c r="DD9" s="631">
        <v>427218</v>
      </c>
      <c r="DE9" s="623"/>
      <c r="DF9" s="623"/>
      <c r="DG9" s="623"/>
      <c r="DH9" s="623"/>
      <c r="DI9" s="623"/>
      <c r="DJ9" s="623"/>
      <c r="DK9" s="623"/>
      <c r="DL9" s="623"/>
      <c r="DM9" s="623"/>
      <c r="DN9" s="623"/>
      <c r="DO9" s="623"/>
      <c r="DP9" s="624"/>
      <c r="DQ9" s="631">
        <v>3216595</v>
      </c>
      <c r="DR9" s="623"/>
      <c r="DS9" s="623"/>
      <c r="DT9" s="623"/>
      <c r="DU9" s="623"/>
      <c r="DV9" s="623"/>
      <c r="DW9" s="623"/>
      <c r="DX9" s="623"/>
      <c r="DY9" s="623"/>
      <c r="DZ9" s="623"/>
      <c r="EA9" s="623"/>
      <c r="EB9" s="623"/>
      <c r="EC9" s="632"/>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25" t="s">
        <v>122</v>
      </c>
      <c r="AA10" s="625"/>
      <c r="AB10" s="625"/>
      <c r="AC10" s="625"/>
      <c r="AD10" s="626" t="s">
        <v>122</v>
      </c>
      <c r="AE10" s="626"/>
      <c r="AF10" s="626"/>
      <c r="AG10" s="626"/>
      <c r="AH10" s="626"/>
      <c r="AI10" s="626"/>
      <c r="AJ10" s="626"/>
      <c r="AK10" s="626"/>
      <c r="AL10" s="627" t="s">
        <v>122</v>
      </c>
      <c r="AM10" s="628"/>
      <c r="AN10" s="628"/>
      <c r="AO10" s="629"/>
      <c r="AP10" s="619" t="s">
        <v>233</v>
      </c>
      <c r="AQ10" s="620"/>
      <c r="AR10" s="620"/>
      <c r="AS10" s="620"/>
      <c r="AT10" s="620"/>
      <c r="AU10" s="620"/>
      <c r="AV10" s="620"/>
      <c r="AW10" s="620"/>
      <c r="AX10" s="620"/>
      <c r="AY10" s="620"/>
      <c r="AZ10" s="620"/>
      <c r="BA10" s="620"/>
      <c r="BB10" s="620"/>
      <c r="BC10" s="620"/>
      <c r="BD10" s="620"/>
      <c r="BE10" s="620"/>
      <c r="BF10" s="621"/>
      <c r="BG10" s="622">
        <v>281378</v>
      </c>
      <c r="BH10" s="623"/>
      <c r="BI10" s="623"/>
      <c r="BJ10" s="623"/>
      <c r="BK10" s="623"/>
      <c r="BL10" s="623"/>
      <c r="BM10" s="623"/>
      <c r="BN10" s="624"/>
      <c r="BO10" s="625">
        <v>3.3</v>
      </c>
      <c r="BP10" s="625"/>
      <c r="BQ10" s="625"/>
      <c r="BR10" s="625"/>
      <c r="BS10" s="626">
        <v>46812</v>
      </c>
      <c r="BT10" s="626"/>
      <c r="BU10" s="626"/>
      <c r="BV10" s="626"/>
      <c r="BW10" s="626"/>
      <c r="BX10" s="626"/>
      <c r="BY10" s="626"/>
      <c r="BZ10" s="626"/>
      <c r="CA10" s="626"/>
      <c r="CB10" s="630"/>
      <c r="CD10" s="619" t="s">
        <v>234</v>
      </c>
      <c r="CE10" s="620"/>
      <c r="CF10" s="620"/>
      <c r="CG10" s="620"/>
      <c r="CH10" s="620"/>
      <c r="CI10" s="620"/>
      <c r="CJ10" s="620"/>
      <c r="CK10" s="620"/>
      <c r="CL10" s="620"/>
      <c r="CM10" s="620"/>
      <c r="CN10" s="620"/>
      <c r="CO10" s="620"/>
      <c r="CP10" s="620"/>
      <c r="CQ10" s="621"/>
      <c r="CR10" s="622">
        <v>109166</v>
      </c>
      <c r="CS10" s="623"/>
      <c r="CT10" s="623"/>
      <c r="CU10" s="623"/>
      <c r="CV10" s="623"/>
      <c r="CW10" s="623"/>
      <c r="CX10" s="623"/>
      <c r="CY10" s="624"/>
      <c r="CZ10" s="625">
        <v>0.2</v>
      </c>
      <c r="DA10" s="625"/>
      <c r="DB10" s="625"/>
      <c r="DC10" s="625"/>
      <c r="DD10" s="631" t="s">
        <v>122</v>
      </c>
      <c r="DE10" s="623"/>
      <c r="DF10" s="623"/>
      <c r="DG10" s="623"/>
      <c r="DH10" s="623"/>
      <c r="DI10" s="623"/>
      <c r="DJ10" s="623"/>
      <c r="DK10" s="623"/>
      <c r="DL10" s="623"/>
      <c r="DM10" s="623"/>
      <c r="DN10" s="623"/>
      <c r="DO10" s="623"/>
      <c r="DP10" s="624"/>
      <c r="DQ10" s="631">
        <v>38166</v>
      </c>
      <c r="DR10" s="623"/>
      <c r="DS10" s="623"/>
      <c r="DT10" s="623"/>
      <c r="DU10" s="623"/>
      <c r="DV10" s="623"/>
      <c r="DW10" s="623"/>
      <c r="DX10" s="623"/>
      <c r="DY10" s="623"/>
      <c r="DZ10" s="623"/>
      <c r="EA10" s="623"/>
      <c r="EB10" s="623"/>
      <c r="EC10" s="632"/>
    </row>
    <row r="11" spans="2:143" ht="11.25" customHeight="1" x14ac:dyDescent="0.15">
      <c r="B11" s="619" t="s">
        <v>235</v>
      </c>
      <c r="C11" s="620"/>
      <c r="D11" s="620"/>
      <c r="E11" s="620"/>
      <c r="F11" s="620"/>
      <c r="G11" s="620"/>
      <c r="H11" s="620"/>
      <c r="I11" s="620"/>
      <c r="J11" s="620"/>
      <c r="K11" s="620"/>
      <c r="L11" s="620"/>
      <c r="M11" s="620"/>
      <c r="N11" s="620"/>
      <c r="O11" s="620"/>
      <c r="P11" s="620"/>
      <c r="Q11" s="621"/>
      <c r="R11" s="622">
        <v>2282865</v>
      </c>
      <c r="S11" s="623"/>
      <c r="T11" s="623"/>
      <c r="U11" s="623"/>
      <c r="V11" s="623"/>
      <c r="W11" s="623"/>
      <c r="X11" s="623"/>
      <c r="Y11" s="624"/>
      <c r="Z11" s="627">
        <v>3.5</v>
      </c>
      <c r="AA11" s="628"/>
      <c r="AB11" s="628"/>
      <c r="AC11" s="634"/>
      <c r="AD11" s="631">
        <v>2282865</v>
      </c>
      <c r="AE11" s="623"/>
      <c r="AF11" s="623"/>
      <c r="AG11" s="623"/>
      <c r="AH11" s="623"/>
      <c r="AI11" s="623"/>
      <c r="AJ11" s="623"/>
      <c r="AK11" s="624"/>
      <c r="AL11" s="627">
        <v>7.3</v>
      </c>
      <c r="AM11" s="628"/>
      <c r="AN11" s="628"/>
      <c r="AO11" s="629"/>
      <c r="AP11" s="619" t="s">
        <v>236</v>
      </c>
      <c r="AQ11" s="620"/>
      <c r="AR11" s="620"/>
      <c r="AS11" s="620"/>
      <c r="AT11" s="620"/>
      <c r="AU11" s="620"/>
      <c r="AV11" s="620"/>
      <c r="AW11" s="620"/>
      <c r="AX11" s="620"/>
      <c r="AY11" s="620"/>
      <c r="AZ11" s="620"/>
      <c r="BA11" s="620"/>
      <c r="BB11" s="620"/>
      <c r="BC11" s="620"/>
      <c r="BD11" s="620"/>
      <c r="BE11" s="620"/>
      <c r="BF11" s="621"/>
      <c r="BG11" s="622">
        <v>309341</v>
      </c>
      <c r="BH11" s="623"/>
      <c r="BI11" s="623"/>
      <c r="BJ11" s="623"/>
      <c r="BK11" s="623"/>
      <c r="BL11" s="623"/>
      <c r="BM11" s="623"/>
      <c r="BN11" s="624"/>
      <c r="BO11" s="625">
        <v>3.7</v>
      </c>
      <c r="BP11" s="625"/>
      <c r="BQ11" s="625"/>
      <c r="BR11" s="625"/>
      <c r="BS11" s="626">
        <v>87513</v>
      </c>
      <c r="BT11" s="626"/>
      <c r="BU11" s="626"/>
      <c r="BV11" s="626"/>
      <c r="BW11" s="626"/>
      <c r="BX11" s="626"/>
      <c r="BY11" s="626"/>
      <c r="BZ11" s="626"/>
      <c r="CA11" s="626"/>
      <c r="CB11" s="630"/>
      <c r="CD11" s="619" t="s">
        <v>237</v>
      </c>
      <c r="CE11" s="620"/>
      <c r="CF11" s="620"/>
      <c r="CG11" s="620"/>
      <c r="CH11" s="620"/>
      <c r="CI11" s="620"/>
      <c r="CJ11" s="620"/>
      <c r="CK11" s="620"/>
      <c r="CL11" s="620"/>
      <c r="CM11" s="620"/>
      <c r="CN11" s="620"/>
      <c r="CO11" s="620"/>
      <c r="CP11" s="620"/>
      <c r="CQ11" s="621"/>
      <c r="CR11" s="622">
        <v>3265559</v>
      </c>
      <c r="CS11" s="623"/>
      <c r="CT11" s="623"/>
      <c r="CU11" s="623"/>
      <c r="CV11" s="623"/>
      <c r="CW11" s="623"/>
      <c r="CX11" s="623"/>
      <c r="CY11" s="624"/>
      <c r="CZ11" s="625">
        <v>5.2</v>
      </c>
      <c r="DA11" s="625"/>
      <c r="DB11" s="625"/>
      <c r="DC11" s="625"/>
      <c r="DD11" s="631">
        <v>497553</v>
      </c>
      <c r="DE11" s="623"/>
      <c r="DF11" s="623"/>
      <c r="DG11" s="623"/>
      <c r="DH11" s="623"/>
      <c r="DI11" s="623"/>
      <c r="DJ11" s="623"/>
      <c r="DK11" s="623"/>
      <c r="DL11" s="623"/>
      <c r="DM11" s="623"/>
      <c r="DN11" s="623"/>
      <c r="DO11" s="623"/>
      <c r="DP11" s="624"/>
      <c r="DQ11" s="631">
        <v>1586163</v>
      </c>
      <c r="DR11" s="623"/>
      <c r="DS11" s="623"/>
      <c r="DT11" s="623"/>
      <c r="DU11" s="623"/>
      <c r="DV11" s="623"/>
      <c r="DW11" s="623"/>
      <c r="DX11" s="623"/>
      <c r="DY11" s="623"/>
      <c r="DZ11" s="623"/>
      <c r="EA11" s="623"/>
      <c r="EB11" s="623"/>
      <c r="EC11" s="632"/>
    </row>
    <row r="12" spans="2:143" ht="11.25" customHeight="1" x14ac:dyDescent="0.15">
      <c r="B12" s="619" t="s">
        <v>238</v>
      </c>
      <c r="C12" s="620"/>
      <c r="D12" s="620"/>
      <c r="E12" s="620"/>
      <c r="F12" s="620"/>
      <c r="G12" s="620"/>
      <c r="H12" s="620"/>
      <c r="I12" s="620"/>
      <c r="J12" s="620"/>
      <c r="K12" s="620"/>
      <c r="L12" s="620"/>
      <c r="M12" s="620"/>
      <c r="N12" s="620"/>
      <c r="O12" s="620"/>
      <c r="P12" s="620"/>
      <c r="Q12" s="621"/>
      <c r="R12" s="622">
        <v>5965</v>
      </c>
      <c r="S12" s="623"/>
      <c r="T12" s="623"/>
      <c r="U12" s="623"/>
      <c r="V12" s="623"/>
      <c r="W12" s="623"/>
      <c r="X12" s="623"/>
      <c r="Y12" s="624"/>
      <c r="Z12" s="625">
        <v>0</v>
      </c>
      <c r="AA12" s="625"/>
      <c r="AB12" s="625"/>
      <c r="AC12" s="625"/>
      <c r="AD12" s="626">
        <v>5965</v>
      </c>
      <c r="AE12" s="626"/>
      <c r="AF12" s="626"/>
      <c r="AG12" s="626"/>
      <c r="AH12" s="626"/>
      <c r="AI12" s="626"/>
      <c r="AJ12" s="626"/>
      <c r="AK12" s="626"/>
      <c r="AL12" s="627">
        <v>0</v>
      </c>
      <c r="AM12" s="628"/>
      <c r="AN12" s="628"/>
      <c r="AO12" s="629"/>
      <c r="AP12" s="619" t="s">
        <v>239</v>
      </c>
      <c r="AQ12" s="620"/>
      <c r="AR12" s="620"/>
      <c r="AS12" s="620"/>
      <c r="AT12" s="620"/>
      <c r="AU12" s="620"/>
      <c r="AV12" s="620"/>
      <c r="AW12" s="620"/>
      <c r="AX12" s="620"/>
      <c r="AY12" s="620"/>
      <c r="AZ12" s="620"/>
      <c r="BA12" s="620"/>
      <c r="BB12" s="620"/>
      <c r="BC12" s="620"/>
      <c r="BD12" s="620"/>
      <c r="BE12" s="620"/>
      <c r="BF12" s="621"/>
      <c r="BG12" s="622">
        <v>3901149</v>
      </c>
      <c r="BH12" s="623"/>
      <c r="BI12" s="623"/>
      <c r="BJ12" s="623"/>
      <c r="BK12" s="623"/>
      <c r="BL12" s="623"/>
      <c r="BM12" s="623"/>
      <c r="BN12" s="624"/>
      <c r="BO12" s="625">
        <v>46.3</v>
      </c>
      <c r="BP12" s="625"/>
      <c r="BQ12" s="625"/>
      <c r="BR12" s="625"/>
      <c r="BS12" s="626" t="s">
        <v>122</v>
      </c>
      <c r="BT12" s="626"/>
      <c r="BU12" s="626"/>
      <c r="BV12" s="626"/>
      <c r="BW12" s="626"/>
      <c r="BX12" s="626"/>
      <c r="BY12" s="626"/>
      <c r="BZ12" s="626"/>
      <c r="CA12" s="626"/>
      <c r="CB12" s="630"/>
      <c r="CD12" s="619" t="s">
        <v>240</v>
      </c>
      <c r="CE12" s="620"/>
      <c r="CF12" s="620"/>
      <c r="CG12" s="620"/>
      <c r="CH12" s="620"/>
      <c r="CI12" s="620"/>
      <c r="CJ12" s="620"/>
      <c r="CK12" s="620"/>
      <c r="CL12" s="620"/>
      <c r="CM12" s="620"/>
      <c r="CN12" s="620"/>
      <c r="CO12" s="620"/>
      <c r="CP12" s="620"/>
      <c r="CQ12" s="621"/>
      <c r="CR12" s="622">
        <v>3186903</v>
      </c>
      <c r="CS12" s="623"/>
      <c r="CT12" s="623"/>
      <c r="CU12" s="623"/>
      <c r="CV12" s="623"/>
      <c r="CW12" s="623"/>
      <c r="CX12" s="623"/>
      <c r="CY12" s="624"/>
      <c r="CZ12" s="625">
        <v>5.0999999999999996</v>
      </c>
      <c r="DA12" s="625"/>
      <c r="DB12" s="625"/>
      <c r="DC12" s="625"/>
      <c r="DD12" s="631">
        <v>528638</v>
      </c>
      <c r="DE12" s="623"/>
      <c r="DF12" s="623"/>
      <c r="DG12" s="623"/>
      <c r="DH12" s="623"/>
      <c r="DI12" s="623"/>
      <c r="DJ12" s="623"/>
      <c r="DK12" s="623"/>
      <c r="DL12" s="623"/>
      <c r="DM12" s="623"/>
      <c r="DN12" s="623"/>
      <c r="DO12" s="623"/>
      <c r="DP12" s="624"/>
      <c r="DQ12" s="631">
        <v>1405004</v>
      </c>
      <c r="DR12" s="623"/>
      <c r="DS12" s="623"/>
      <c r="DT12" s="623"/>
      <c r="DU12" s="623"/>
      <c r="DV12" s="623"/>
      <c r="DW12" s="623"/>
      <c r="DX12" s="623"/>
      <c r="DY12" s="623"/>
      <c r="DZ12" s="623"/>
      <c r="EA12" s="623"/>
      <c r="EB12" s="623"/>
      <c r="EC12" s="632"/>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25" t="s">
        <v>122</v>
      </c>
      <c r="AA13" s="625"/>
      <c r="AB13" s="625"/>
      <c r="AC13" s="625"/>
      <c r="AD13" s="626" t="s">
        <v>122</v>
      </c>
      <c r="AE13" s="626"/>
      <c r="AF13" s="626"/>
      <c r="AG13" s="626"/>
      <c r="AH13" s="626"/>
      <c r="AI13" s="626"/>
      <c r="AJ13" s="626"/>
      <c r="AK13" s="626"/>
      <c r="AL13" s="627" t="s">
        <v>122</v>
      </c>
      <c r="AM13" s="628"/>
      <c r="AN13" s="628"/>
      <c r="AO13" s="629"/>
      <c r="AP13" s="619" t="s">
        <v>242</v>
      </c>
      <c r="AQ13" s="620"/>
      <c r="AR13" s="620"/>
      <c r="AS13" s="620"/>
      <c r="AT13" s="620"/>
      <c r="AU13" s="620"/>
      <c r="AV13" s="620"/>
      <c r="AW13" s="620"/>
      <c r="AX13" s="620"/>
      <c r="AY13" s="620"/>
      <c r="AZ13" s="620"/>
      <c r="BA13" s="620"/>
      <c r="BB13" s="620"/>
      <c r="BC13" s="620"/>
      <c r="BD13" s="620"/>
      <c r="BE13" s="620"/>
      <c r="BF13" s="621"/>
      <c r="BG13" s="622">
        <v>3886274</v>
      </c>
      <c r="BH13" s="623"/>
      <c r="BI13" s="623"/>
      <c r="BJ13" s="623"/>
      <c r="BK13" s="623"/>
      <c r="BL13" s="623"/>
      <c r="BM13" s="623"/>
      <c r="BN13" s="624"/>
      <c r="BO13" s="625">
        <v>46.1</v>
      </c>
      <c r="BP13" s="625"/>
      <c r="BQ13" s="625"/>
      <c r="BR13" s="625"/>
      <c r="BS13" s="626" t="s">
        <v>122</v>
      </c>
      <c r="BT13" s="626"/>
      <c r="BU13" s="626"/>
      <c r="BV13" s="626"/>
      <c r="BW13" s="626"/>
      <c r="BX13" s="626"/>
      <c r="BY13" s="626"/>
      <c r="BZ13" s="626"/>
      <c r="CA13" s="626"/>
      <c r="CB13" s="630"/>
      <c r="CD13" s="619" t="s">
        <v>243</v>
      </c>
      <c r="CE13" s="620"/>
      <c r="CF13" s="620"/>
      <c r="CG13" s="620"/>
      <c r="CH13" s="620"/>
      <c r="CI13" s="620"/>
      <c r="CJ13" s="620"/>
      <c r="CK13" s="620"/>
      <c r="CL13" s="620"/>
      <c r="CM13" s="620"/>
      <c r="CN13" s="620"/>
      <c r="CO13" s="620"/>
      <c r="CP13" s="620"/>
      <c r="CQ13" s="621"/>
      <c r="CR13" s="622">
        <v>9478781</v>
      </c>
      <c r="CS13" s="623"/>
      <c r="CT13" s="623"/>
      <c r="CU13" s="623"/>
      <c r="CV13" s="623"/>
      <c r="CW13" s="623"/>
      <c r="CX13" s="623"/>
      <c r="CY13" s="624"/>
      <c r="CZ13" s="625">
        <v>15.2</v>
      </c>
      <c r="DA13" s="625"/>
      <c r="DB13" s="625"/>
      <c r="DC13" s="625"/>
      <c r="DD13" s="631">
        <v>5031745</v>
      </c>
      <c r="DE13" s="623"/>
      <c r="DF13" s="623"/>
      <c r="DG13" s="623"/>
      <c r="DH13" s="623"/>
      <c r="DI13" s="623"/>
      <c r="DJ13" s="623"/>
      <c r="DK13" s="623"/>
      <c r="DL13" s="623"/>
      <c r="DM13" s="623"/>
      <c r="DN13" s="623"/>
      <c r="DO13" s="623"/>
      <c r="DP13" s="624"/>
      <c r="DQ13" s="631">
        <v>4450857</v>
      </c>
      <c r="DR13" s="623"/>
      <c r="DS13" s="623"/>
      <c r="DT13" s="623"/>
      <c r="DU13" s="623"/>
      <c r="DV13" s="623"/>
      <c r="DW13" s="623"/>
      <c r="DX13" s="623"/>
      <c r="DY13" s="623"/>
      <c r="DZ13" s="623"/>
      <c r="EA13" s="623"/>
      <c r="EB13" s="623"/>
      <c r="EC13" s="632"/>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25" t="s">
        <v>122</v>
      </c>
      <c r="AA14" s="625"/>
      <c r="AB14" s="625"/>
      <c r="AC14" s="625"/>
      <c r="AD14" s="626" t="s">
        <v>122</v>
      </c>
      <c r="AE14" s="626"/>
      <c r="AF14" s="626"/>
      <c r="AG14" s="626"/>
      <c r="AH14" s="626"/>
      <c r="AI14" s="626"/>
      <c r="AJ14" s="626"/>
      <c r="AK14" s="626"/>
      <c r="AL14" s="627" t="s">
        <v>122</v>
      </c>
      <c r="AM14" s="628"/>
      <c r="AN14" s="628"/>
      <c r="AO14" s="629"/>
      <c r="AP14" s="619" t="s">
        <v>245</v>
      </c>
      <c r="AQ14" s="620"/>
      <c r="AR14" s="620"/>
      <c r="AS14" s="620"/>
      <c r="AT14" s="620"/>
      <c r="AU14" s="620"/>
      <c r="AV14" s="620"/>
      <c r="AW14" s="620"/>
      <c r="AX14" s="620"/>
      <c r="AY14" s="620"/>
      <c r="AZ14" s="620"/>
      <c r="BA14" s="620"/>
      <c r="BB14" s="620"/>
      <c r="BC14" s="620"/>
      <c r="BD14" s="620"/>
      <c r="BE14" s="620"/>
      <c r="BF14" s="621"/>
      <c r="BG14" s="622">
        <v>377940</v>
      </c>
      <c r="BH14" s="623"/>
      <c r="BI14" s="623"/>
      <c r="BJ14" s="623"/>
      <c r="BK14" s="623"/>
      <c r="BL14" s="623"/>
      <c r="BM14" s="623"/>
      <c r="BN14" s="624"/>
      <c r="BO14" s="625">
        <v>4.5</v>
      </c>
      <c r="BP14" s="625"/>
      <c r="BQ14" s="625"/>
      <c r="BR14" s="625"/>
      <c r="BS14" s="626" t="s">
        <v>122</v>
      </c>
      <c r="BT14" s="626"/>
      <c r="BU14" s="626"/>
      <c r="BV14" s="626"/>
      <c r="BW14" s="626"/>
      <c r="BX14" s="626"/>
      <c r="BY14" s="626"/>
      <c r="BZ14" s="626"/>
      <c r="CA14" s="626"/>
      <c r="CB14" s="630"/>
      <c r="CD14" s="619" t="s">
        <v>246</v>
      </c>
      <c r="CE14" s="620"/>
      <c r="CF14" s="620"/>
      <c r="CG14" s="620"/>
      <c r="CH14" s="620"/>
      <c r="CI14" s="620"/>
      <c r="CJ14" s="620"/>
      <c r="CK14" s="620"/>
      <c r="CL14" s="620"/>
      <c r="CM14" s="620"/>
      <c r="CN14" s="620"/>
      <c r="CO14" s="620"/>
      <c r="CP14" s="620"/>
      <c r="CQ14" s="621"/>
      <c r="CR14" s="622">
        <v>2044333</v>
      </c>
      <c r="CS14" s="623"/>
      <c r="CT14" s="623"/>
      <c r="CU14" s="623"/>
      <c r="CV14" s="623"/>
      <c r="CW14" s="623"/>
      <c r="CX14" s="623"/>
      <c r="CY14" s="624"/>
      <c r="CZ14" s="625">
        <v>3.3</v>
      </c>
      <c r="DA14" s="625"/>
      <c r="DB14" s="625"/>
      <c r="DC14" s="625"/>
      <c r="DD14" s="631">
        <v>366532</v>
      </c>
      <c r="DE14" s="623"/>
      <c r="DF14" s="623"/>
      <c r="DG14" s="623"/>
      <c r="DH14" s="623"/>
      <c r="DI14" s="623"/>
      <c r="DJ14" s="623"/>
      <c r="DK14" s="623"/>
      <c r="DL14" s="623"/>
      <c r="DM14" s="623"/>
      <c r="DN14" s="623"/>
      <c r="DO14" s="623"/>
      <c r="DP14" s="624"/>
      <c r="DQ14" s="631">
        <v>1695837</v>
      </c>
      <c r="DR14" s="623"/>
      <c r="DS14" s="623"/>
      <c r="DT14" s="623"/>
      <c r="DU14" s="623"/>
      <c r="DV14" s="623"/>
      <c r="DW14" s="623"/>
      <c r="DX14" s="623"/>
      <c r="DY14" s="623"/>
      <c r="DZ14" s="623"/>
      <c r="EA14" s="623"/>
      <c r="EB14" s="623"/>
      <c r="EC14" s="632"/>
    </row>
    <row r="15" spans="2:143" ht="11.25" customHeight="1" x14ac:dyDescent="0.15">
      <c r="B15" s="619" t="s">
        <v>247</v>
      </c>
      <c r="C15" s="620"/>
      <c r="D15" s="620"/>
      <c r="E15" s="620"/>
      <c r="F15" s="620"/>
      <c r="G15" s="620"/>
      <c r="H15" s="620"/>
      <c r="I15" s="620"/>
      <c r="J15" s="620"/>
      <c r="K15" s="620"/>
      <c r="L15" s="620"/>
      <c r="M15" s="620"/>
      <c r="N15" s="620"/>
      <c r="O15" s="620"/>
      <c r="P15" s="620"/>
      <c r="Q15" s="621"/>
      <c r="R15" s="622">
        <v>44412</v>
      </c>
      <c r="S15" s="623"/>
      <c r="T15" s="623"/>
      <c r="U15" s="623"/>
      <c r="V15" s="623"/>
      <c r="W15" s="623"/>
      <c r="X15" s="623"/>
      <c r="Y15" s="624"/>
      <c r="Z15" s="625">
        <v>0.1</v>
      </c>
      <c r="AA15" s="625"/>
      <c r="AB15" s="625"/>
      <c r="AC15" s="625"/>
      <c r="AD15" s="626">
        <v>44412</v>
      </c>
      <c r="AE15" s="626"/>
      <c r="AF15" s="626"/>
      <c r="AG15" s="626"/>
      <c r="AH15" s="626"/>
      <c r="AI15" s="626"/>
      <c r="AJ15" s="626"/>
      <c r="AK15" s="626"/>
      <c r="AL15" s="627">
        <v>0.1</v>
      </c>
      <c r="AM15" s="628"/>
      <c r="AN15" s="628"/>
      <c r="AO15" s="629"/>
      <c r="AP15" s="619" t="s">
        <v>248</v>
      </c>
      <c r="AQ15" s="620"/>
      <c r="AR15" s="620"/>
      <c r="AS15" s="620"/>
      <c r="AT15" s="620"/>
      <c r="AU15" s="620"/>
      <c r="AV15" s="620"/>
      <c r="AW15" s="620"/>
      <c r="AX15" s="620"/>
      <c r="AY15" s="620"/>
      <c r="AZ15" s="620"/>
      <c r="BA15" s="620"/>
      <c r="BB15" s="620"/>
      <c r="BC15" s="620"/>
      <c r="BD15" s="620"/>
      <c r="BE15" s="620"/>
      <c r="BF15" s="621"/>
      <c r="BG15" s="622">
        <v>650882</v>
      </c>
      <c r="BH15" s="623"/>
      <c r="BI15" s="623"/>
      <c r="BJ15" s="623"/>
      <c r="BK15" s="623"/>
      <c r="BL15" s="623"/>
      <c r="BM15" s="623"/>
      <c r="BN15" s="624"/>
      <c r="BO15" s="625">
        <v>7.7</v>
      </c>
      <c r="BP15" s="625"/>
      <c r="BQ15" s="625"/>
      <c r="BR15" s="625"/>
      <c r="BS15" s="626" t="s">
        <v>122</v>
      </c>
      <c r="BT15" s="626"/>
      <c r="BU15" s="626"/>
      <c r="BV15" s="626"/>
      <c r="BW15" s="626"/>
      <c r="BX15" s="626"/>
      <c r="BY15" s="626"/>
      <c r="BZ15" s="626"/>
      <c r="CA15" s="626"/>
      <c r="CB15" s="630"/>
      <c r="CD15" s="619" t="s">
        <v>249</v>
      </c>
      <c r="CE15" s="620"/>
      <c r="CF15" s="620"/>
      <c r="CG15" s="620"/>
      <c r="CH15" s="620"/>
      <c r="CI15" s="620"/>
      <c r="CJ15" s="620"/>
      <c r="CK15" s="620"/>
      <c r="CL15" s="620"/>
      <c r="CM15" s="620"/>
      <c r="CN15" s="620"/>
      <c r="CO15" s="620"/>
      <c r="CP15" s="620"/>
      <c r="CQ15" s="621"/>
      <c r="CR15" s="622">
        <v>5702970</v>
      </c>
      <c r="CS15" s="623"/>
      <c r="CT15" s="623"/>
      <c r="CU15" s="623"/>
      <c r="CV15" s="623"/>
      <c r="CW15" s="623"/>
      <c r="CX15" s="623"/>
      <c r="CY15" s="624"/>
      <c r="CZ15" s="625">
        <v>9.1</v>
      </c>
      <c r="DA15" s="625"/>
      <c r="DB15" s="625"/>
      <c r="DC15" s="625"/>
      <c r="DD15" s="631">
        <v>2297769</v>
      </c>
      <c r="DE15" s="623"/>
      <c r="DF15" s="623"/>
      <c r="DG15" s="623"/>
      <c r="DH15" s="623"/>
      <c r="DI15" s="623"/>
      <c r="DJ15" s="623"/>
      <c r="DK15" s="623"/>
      <c r="DL15" s="623"/>
      <c r="DM15" s="623"/>
      <c r="DN15" s="623"/>
      <c r="DO15" s="623"/>
      <c r="DP15" s="624"/>
      <c r="DQ15" s="631">
        <v>3188408</v>
      </c>
      <c r="DR15" s="623"/>
      <c r="DS15" s="623"/>
      <c r="DT15" s="623"/>
      <c r="DU15" s="623"/>
      <c r="DV15" s="623"/>
      <c r="DW15" s="623"/>
      <c r="DX15" s="623"/>
      <c r="DY15" s="623"/>
      <c r="DZ15" s="623"/>
      <c r="EA15" s="623"/>
      <c r="EB15" s="623"/>
      <c r="EC15" s="632"/>
    </row>
    <row r="16" spans="2:143" ht="11.25" customHeight="1" x14ac:dyDescent="0.15">
      <c r="B16" s="619" t="s">
        <v>250</v>
      </c>
      <c r="C16" s="620"/>
      <c r="D16" s="620"/>
      <c r="E16" s="620"/>
      <c r="F16" s="620"/>
      <c r="G16" s="620"/>
      <c r="H16" s="620"/>
      <c r="I16" s="620"/>
      <c r="J16" s="620"/>
      <c r="K16" s="620"/>
      <c r="L16" s="620"/>
      <c r="M16" s="620"/>
      <c r="N16" s="620"/>
      <c r="O16" s="620"/>
      <c r="P16" s="620"/>
      <c r="Q16" s="621"/>
      <c r="R16" s="622">
        <v>166606</v>
      </c>
      <c r="S16" s="623"/>
      <c r="T16" s="623"/>
      <c r="U16" s="623"/>
      <c r="V16" s="623"/>
      <c r="W16" s="623"/>
      <c r="X16" s="623"/>
      <c r="Y16" s="624"/>
      <c r="Z16" s="625">
        <v>0.3</v>
      </c>
      <c r="AA16" s="625"/>
      <c r="AB16" s="625"/>
      <c r="AC16" s="625"/>
      <c r="AD16" s="626">
        <v>166606</v>
      </c>
      <c r="AE16" s="626"/>
      <c r="AF16" s="626"/>
      <c r="AG16" s="626"/>
      <c r="AH16" s="626"/>
      <c r="AI16" s="626"/>
      <c r="AJ16" s="626"/>
      <c r="AK16" s="626"/>
      <c r="AL16" s="627">
        <v>0.5</v>
      </c>
      <c r="AM16" s="628"/>
      <c r="AN16" s="628"/>
      <c r="AO16" s="629"/>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25" t="s">
        <v>122</v>
      </c>
      <c r="BP16" s="625"/>
      <c r="BQ16" s="625"/>
      <c r="BR16" s="625"/>
      <c r="BS16" s="626" t="s">
        <v>122</v>
      </c>
      <c r="BT16" s="626"/>
      <c r="BU16" s="626"/>
      <c r="BV16" s="626"/>
      <c r="BW16" s="626"/>
      <c r="BX16" s="626"/>
      <c r="BY16" s="626"/>
      <c r="BZ16" s="626"/>
      <c r="CA16" s="626"/>
      <c r="CB16" s="630"/>
      <c r="CD16" s="619" t="s">
        <v>252</v>
      </c>
      <c r="CE16" s="620"/>
      <c r="CF16" s="620"/>
      <c r="CG16" s="620"/>
      <c r="CH16" s="620"/>
      <c r="CI16" s="620"/>
      <c r="CJ16" s="620"/>
      <c r="CK16" s="620"/>
      <c r="CL16" s="620"/>
      <c r="CM16" s="620"/>
      <c r="CN16" s="620"/>
      <c r="CO16" s="620"/>
      <c r="CP16" s="620"/>
      <c r="CQ16" s="621"/>
      <c r="CR16" s="622">
        <v>246187</v>
      </c>
      <c r="CS16" s="623"/>
      <c r="CT16" s="623"/>
      <c r="CU16" s="623"/>
      <c r="CV16" s="623"/>
      <c r="CW16" s="623"/>
      <c r="CX16" s="623"/>
      <c r="CY16" s="624"/>
      <c r="CZ16" s="625">
        <v>0.4</v>
      </c>
      <c r="DA16" s="625"/>
      <c r="DB16" s="625"/>
      <c r="DC16" s="625"/>
      <c r="DD16" s="631" t="s">
        <v>122</v>
      </c>
      <c r="DE16" s="623"/>
      <c r="DF16" s="623"/>
      <c r="DG16" s="623"/>
      <c r="DH16" s="623"/>
      <c r="DI16" s="623"/>
      <c r="DJ16" s="623"/>
      <c r="DK16" s="623"/>
      <c r="DL16" s="623"/>
      <c r="DM16" s="623"/>
      <c r="DN16" s="623"/>
      <c r="DO16" s="623"/>
      <c r="DP16" s="624"/>
      <c r="DQ16" s="631">
        <v>170715</v>
      </c>
      <c r="DR16" s="623"/>
      <c r="DS16" s="623"/>
      <c r="DT16" s="623"/>
      <c r="DU16" s="623"/>
      <c r="DV16" s="623"/>
      <c r="DW16" s="623"/>
      <c r="DX16" s="623"/>
      <c r="DY16" s="623"/>
      <c r="DZ16" s="623"/>
      <c r="EA16" s="623"/>
      <c r="EB16" s="623"/>
      <c r="EC16" s="632"/>
    </row>
    <row r="17" spans="2:133" ht="11.25" customHeight="1" x14ac:dyDescent="0.15">
      <c r="B17" s="619" t="s">
        <v>253</v>
      </c>
      <c r="C17" s="620"/>
      <c r="D17" s="620"/>
      <c r="E17" s="620"/>
      <c r="F17" s="620"/>
      <c r="G17" s="620"/>
      <c r="H17" s="620"/>
      <c r="I17" s="620"/>
      <c r="J17" s="620"/>
      <c r="K17" s="620"/>
      <c r="L17" s="620"/>
      <c r="M17" s="620"/>
      <c r="N17" s="620"/>
      <c r="O17" s="620"/>
      <c r="P17" s="620"/>
      <c r="Q17" s="621"/>
      <c r="R17" s="622">
        <v>395672</v>
      </c>
      <c r="S17" s="623"/>
      <c r="T17" s="623"/>
      <c r="U17" s="623"/>
      <c r="V17" s="623"/>
      <c r="W17" s="623"/>
      <c r="X17" s="623"/>
      <c r="Y17" s="624"/>
      <c r="Z17" s="625">
        <v>0.6</v>
      </c>
      <c r="AA17" s="625"/>
      <c r="AB17" s="625"/>
      <c r="AC17" s="625"/>
      <c r="AD17" s="626">
        <v>395672</v>
      </c>
      <c r="AE17" s="626"/>
      <c r="AF17" s="626"/>
      <c r="AG17" s="626"/>
      <c r="AH17" s="626"/>
      <c r="AI17" s="626"/>
      <c r="AJ17" s="626"/>
      <c r="AK17" s="626"/>
      <c r="AL17" s="627">
        <v>1.3</v>
      </c>
      <c r="AM17" s="628"/>
      <c r="AN17" s="628"/>
      <c r="AO17" s="629"/>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25" t="s">
        <v>122</v>
      </c>
      <c r="BP17" s="625"/>
      <c r="BQ17" s="625"/>
      <c r="BR17" s="625"/>
      <c r="BS17" s="626" t="s">
        <v>122</v>
      </c>
      <c r="BT17" s="626"/>
      <c r="BU17" s="626"/>
      <c r="BV17" s="626"/>
      <c r="BW17" s="626"/>
      <c r="BX17" s="626"/>
      <c r="BY17" s="626"/>
      <c r="BZ17" s="626"/>
      <c r="CA17" s="626"/>
      <c r="CB17" s="630"/>
      <c r="CD17" s="619" t="s">
        <v>255</v>
      </c>
      <c r="CE17" s="620"/>
      <c r="CF17" s="620"/>
      <c r="CG17" s="620"/>
      <c r="CH17" s="620"/>
      <c r="CI17" s="620"/>
      <c r="CJ17" s="620"/>
      <c r="CK17" s="620"/>
      <c r="CL17" s="620"/>
      <c r="CM17" s="620"/>
      <c r="CN17" s="620"/>
      <c r="CO17" s="620"/>
      <c r="CP17" s="620"/>
      <c r="CQ17" s="621"/>
      <c r="CR17" s="622">
        <v>7084727</v>
      </c>
      <c r="CS17" s="623"/>
      <c r="CT17" s="623"/>
      <c r="CU17" s="623"/>
      <c r="CV17" s="623"/>
      <c r="CW17" s="623"/>
      <c r="CX17" s="623"/>
      <c r="CY17" s="624"/>
      <c r="CZ17" s="625">
        <v>11.3</v>
      </c>
      <c r="DA17" s="625"/>
      <c r="DB17" s="625"/>
      <c r="DC17" s="625"/>
      <c r="DD17" s="631" t="s">
        <v>122</v>
      </c>
      <c r="DE17" s="623"/>
      <c r="DF17" s="623"/>
      <c r="DG17" s="623"/>
      <c r="DH17" s="623"/>
      <c r="DI17" s="623"/>
      <c r="DJ17" s="623"/>
      <c r="DK17" s="623"/>
      <c r="DL17" s="623"/>
      <c r="DM17" s="623"/>
      <c r="DN17" s="623"/>
      <c r="DO17" s="623"/>
      <c r="DP17" s="624"/>
      <c r="DQ17" s="631">
        <v>6981461</v>
      </c>
      <c r="DR17" s="623"/>
      <c r="DS17" s="623"/>
      <c r="DT17" s="623"/>
      <c r="DU17" s="623"/>
      <c r="DV17" s="623"/>
      <c r="DW17" s="623"/>
      <c r="DX17" s="623"/>
      <c r="DY17" s="623"/>
      <c r="DZ17" s="623"/>
      <c r="EA17" s="623"/>
      <c r="EB17" s="623"/>
      <c r="EC17" s="632"/>
    </row>
    <row r="18" spans="2:133" ht="11.25" customHeight="1" x14ac:dyDescent="0.15">
      <c r="B18" s="619" t="s">
        <v>256</v>
      </c>
      <c r="C18" s="620"/>
      <c r="D18" s="620"/>
      <c r="E18" s="620"/>
      <c r="F18" s="620"/>
      <c r="G18" s="620"/>
      <c r="H18" s="620"/>
      <c r="I18" s="620"/>
      <c r="J18" s="620"/>
      <c r="K18" s="620"/>
      <c r="L18" s="620"/>
      <c r="M18" s="620"/>
      <c r="N18" s="620"/>
      <c r="O18" s="620"/>
      <c r="P18" s="620"/>
      <c r="Q18" s="621"/>
      <c r="R18" s="622">
        <v>66243</v>
      </c>
      <c r="S18" s="623"/>
      <c r="T18" s="623"/>
      <c r="U18" s="623"/>
      <c r="V18" s="623"/>
      <c r="W18" s="623"/>
      <c r="X18" s="623"/>
      <c r="Y18" s="624"/>
      <c r="Z18" s="625">
        <v>0.1</v>
      </c>
      <c r="AA18" s="625"/>
      <c r="AB18" s="625"/>
      <c r="AC18" s="625"/>
      <c r="AD18" s="626">
        <v>66243</v>
      </c>
      <c r="AE18" s="626"/>
      <c r="AF18" s="626"/>
      <c r="AG18" s="626"/>
      <c r="AH18" s="626"/>
      <c r="AI18" s="626"/>
      <c r="AJ18" s="626"/>
      <c r="AK18" s="626"/>
      <c r="AL18" s="627">
        <v>0.2</v>
      </c>
      <c r="AM18" s="628"/>
      <c r="AN18" s="628"/>
      <c r="AO18" s="629"/>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25" t="s">
        <v>122</v>
      </c>
      <c r="BP18" s="625"/>
      <c r="BQ18" s="625"/>
      <c r="BR18" s="625"/>
      <c r="BS18" s="626" t="s">
        <v>122</v>
      </c>
      <c r="BT18" s="626"/>
      <c r="BU18" s="626"/>
      <c r="BV18" s="626"/>
      <c r="BW18" s="626"/>
      <c r="BX18" s="626"/>
      <c r="BY18" s="626"/>
      <c r="BZ18" s="626"/>
      <c r="CA18" s="626"/>
      <c r="CB18" s="630"/>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25" t="s">
        <v>122</v>
      </c>
      <c r="DA18" s="625"/>
      <c r="DB18" s="625"/>
      <c r="DC18" s="625"/>
      <c r="DD18" s="631" t="s">
        <v>122</v>
      </c>
      <c r="DE18" s="623"/>
      <c r="DF18" s="623"/>
      <c r="DG18" s="623"/>
      <c r="DH18" s="623"/>
      <c r="DI18" s="623"/>
      <c r="DJ18" s="623"/>
      <c r="DK18" s="623"/>
      <c r="DL18" s="623"/>
      <c r="DM18" s="623"/>
      <c r="DN18" s="623"/>
      <c r="DO18" s="623"/>
      <c r="DP18" s="624"/>
      <c r="DQ18" s="631" t="s">
        <v>122</v>
      </c>
      <c r="DR18" s="623"/>
      <c r="DS18" s="623"/>
      <c r="DT18" s="623"/>
      <c r="DU18" s="623"/>
      <c r="DV18" s="623"/>
      <c r="DW18" s="623"/>
      <c r="DX18" s="623"/>
      <c r="DY18" s="623"/>
      <c r="DZ18" s="623"/>
      <c r="EA18" s="623"/>
      <c r="EB18" s="623"/>
      <c r="EC18" s="632"/>
    </row>
    <row r="19" spans="2:133" ht="11.25" customHeight="1" x14ac:dyDescent="0.15">
      <c r="B19" s="619" t="s">
        <v>259</v>
      </c>
      <c r="C19" s="620"/>
      <c r="D19" s="620"/>
      <c r="E19" s="620"/>
      <c r="F19" s="620"/>
      <c r="G19" s="620"/>
      <c r="H19" s="620"/>
      <c r="I19" s="620"/>
      <c r="J19" s="620"/>
      <c r="K19" s="620"/>
      <c r="L19" s="620"/>
      <c r="M19" s="620"/>
      <c r="N19" s="620"/>
      <c r="O19" s="620"/>
      <c r="P19" s="620"/>
      <c r="Q19" s="621"/>
      <c r="R19" s="622">
        <v>326267</v>
      </c>
      <c r="S19" s="623"/>
      <c r="T19" s="623"/>
      <c r="U19" s="623"/>
      <c r="V19" s="623"/>
      <c r="W19" s="623"/>
      <c r="X19" s="623"/>
      <c r="Y19" s="624"/>
      <c r="Z19" s="625">
        <v>0.5</v>
      </c>
      <c r="AA19" s="625"/>
      <c r="AB19" s="625"/>
      <c r="AC19" s="625"/>
      <c r="AD19" s="626">
        <v>326267</v>
      </c>
      <c r="AE19" s="626"/>
      <c r="AF19" s="626"/>
      <c r="AG19" s="626"/>
      <c r="AH19" s="626"/>
      <c r="AI19" s="626"/>
      <c r="AJ19" s="626"/>
      <c r="AK19" s="626"/>
      <c r="AL19" s="627">
        <v>1</v>
      </c>
      <c r="AM19" s="628"/>
      <c r="AN19" s="628"/>
      <c r="AO19" s="629"/>
      <c r="AP19" s="619" t="s">
        <v>260</v>
      </c>
      <c r="AQ19" s="620"/>
      <c r="AR19" s="620"/>
      <c r="AS19" s="620"/>
      <c r="AT19" s="620"/>
      <c r="AU19" s="620"/>
      <c r="AV19" s="620"/>
      <c r="AW19" s="620"/>
      <c r="AX19" s="620"/>
      <c r="AY19" s="620"/>
      <c r="AZ19" s="620"/>
      <c r="BA19" s="620"/>
      <c r="BB19" s="620"/>
      <c r="BC19" s="620"/>
      <c r="BD19" s="620"/>
      <c r="BE19" s="620"/>
      <c r="BF19" s="621"/>
      <c r="BG19" s="622">
        <v>41272</v>
      </c>
      <c r="BH19" s="623"/>
      <c r="BI19" s="623"/>
      <c r="BJ19" s="623"/>
      <c r="BK19" s="623"/>
      <c r="BL19" s="623"/>
      <c r="BM19" s="623"/>
      <c r="BN19" s="624"/>
      <c r="BO19" s="625">
        <v>0.5</v>
      </c>
      <c r="BP19" s="625"/>
      <c r="BQ19" s="625"/>
      <c r="BR19" s="625"/>
      <c r="BS19" s="626" t="s">
        <v>122</v>
      </c>
      <c r="BT19" s="626"/>
      <c r="BU19" s="626"/>
      <c r="BV19" s="626"/>
      <c r="BW19" s="626"/>
      <c r="BX19" s="626"/>
      <c r="BY19" s="626"/>
      <c r="BZ19" s="626"/>
      <c r="CA19" s="626"/>
      <c r="CB19" s="630"/>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25" t="s">
        <v>122</v>
      </c>
      <c r="DA19" s="625"/>
      <c r="DB19" s="625"/>
      <c r="DC19" s="625"/>
      <c r="DD19" s="631" t="s">
        <v>122</v>
      </c>
      <c r="DE19" s="623"/>
      <c r="DF19" s="623"/>
      <c r="DG19" s="623"/>
      <c r="DH19" s="623"/>
      <c r="DI19" s="623"/>
      <c r="DJ19" s="623"/>
      <c r="DK19" s="623"/>
      <c r="DL19" s="623"/>
      <c r="DM19" s="623"/>
      <c r="DN19" s="623"/>
      <c r="DO19" s="623"/>
      <c r="DP19" s="624"/>
      <c r="DQ19" s="631" t="s">
        <v>122</v>
      </c>
      <c r="DR19" s="623"/>
      <c r="DS19" s="623"/>
      <c r="DT19" s="623"/>
      <c r="DU19" s="623"/>
      <c r="DV19" s="623"/>
      <c r="DW19" s="623"/>
      <c r="DX19" s="623"/>
      <c r="DY19" s="623"/>
      <c r="DZ19" s="623"/>
      <c r="EA19" s="623"/>
      <c r="EB19" s="623"/>
      <c r="EC19" s="632"/>
    </row>
    <row r="20" spans="2:133" ht="11.25" customHeight="1" x14ac:dyDescent="0.15">
      <c r="B20" s="635" t="s">
        <v>262</v>
      </c>
      <c r="C20" s="636"/>
      <c r="D20" s="636"/>
      <c r="E20" s="636"/>
      <c r="F20" s="636"/>
      <c r="G20" s="636"/>
      <c r="H20" s="636"/>
      <c r="I20" s="636"/>
      <c r="J20" s="636"/>
      <c r="K20" s="636"/>
      <c r="L20" s="636"/>
      <c r="M20" s="636"/>
      <c r="N20" s="636"/>
      <c r="O20" s="636"/>
      <c r="P20" s="636"/>
      <c r="Q20" s="637"/>
      <c r="R20" s="622">
        <v>3162</v>
      </c>
      <c r="S20" s="623"/>
      <c r="T20" s="623"/>
      <c r="U20" s="623"/>
      <c r="V20" s="623"/>
      <c r="W20" s="623"/>
      <c r="X20" s="623"/>
      <c r="Y20" s="624"/>
      <c r="Z20" s="625">
        <v>0</v>
      </c>
      <c r="AA20" s="625"/>
      <c r="AB20" s="625"/>
      <c r="AC20" s="625"/>
      <c r="AD20" s="626">
        <v>3162</v>
      </c>
      <c r="AE20" s="626"/>
      <c r="AF20" s="626"/>
      <c r="AG20" s="626"/>
      <c r="AH20" s="626"/>
      <c r="AI20" s="626"/>
      <c r="AJ20" s="626"/>
      <c r="AK20" s="626"/>
      <c r="AL20" s="627">
        <v>0</v>
      </c>
      <c r="AM20" s="628"/>
      <c r="AN20" s="628"/>
      <c r="AO20" s="629"/>
      <c r="AP20" s="619" t="s">
        <v>263</v>
      </c>
      <c r="AQ20" s="620"/>
      <c r="AR20" s="620"/>
      <c r="AS20" s="620"/>
      <c r="AT20" s="620"/>
      <c r="AU20" s="620"/>
      <c r="AV20" s="620"/>
      <c r="AW20" s="620"/>
      <c r="AX20" s="620"/>
      <c r="AY20" s="620"/>
      <c r="AZ20" s="620"/>
      <c r="BA20" s="620"/>
      <c r="BB20" s="620"/>
      <c r="BC20" s="620"/>
      <c r="BD20" s="620"/>
      <c r="BE20" s="620"/>
      <c r="BF20" s="621"/>
      <c r="BG20" s="622">
        <v>41272</v>
      </c>
      <c r="BH20" s="623"/>
      <c r="BI20" s="623"/>
      <c r="BJ20" s="623"/>
      <c r="BK20" s="623"/>
      <c r="BL20" s="623"/>
      <c r="BM20" s="623"/>
      <c r="BN20" s="624"/>
      <c r="BO20" s="625">
        <v>0.5</v>
      </c>
      <c r="BP20" s="625"/>
      <c r="BQ20" s="625"/>
      <c r="BR20" s="625"/>
      <c r="BS20" s="626" t="s">
        <v>122</v>
      </c>
      <c r="BT20" s="626"/>
      <c r="BU20" s="626"/>
      <c r="BV20" s="626"/>
      <c r="BW20" s="626"/>
      <c r="BX20" s="626"/>
      <c r="BY20" s="626"/>
      <c r="BZ20" s="626"/>
      <c r="CA20" s="626"/>
      <c r="CB20" s="630"/>
      <c r="CD20" s="619" t="s">
        <v>264</v>
      </c>
      <c r="CE20" s="620"/>
      <c r="CF20" s="620"/>
      <c r="CG20" s="620"/>
      <c r="CH20" s="620"/>
      <c r="CI20" s="620"/>
      <c r="CJ20" s="620"/>
      <c r="CK20" s="620"/>
      <c r="CL20" s="620"/>
      <c r="CM20" s="620"/>
      <c r="CN20" s="620"/>
      <c r="CO20" s="620"/>
      <c r="CP20" s="620"/>
      <c r="CQ20" s="621"/>
      <c r="CR20" s="622">
        <v>62549601</v>
      </c>
      <c r="CS20" s="623"/>
      <c r="CT20" s="623"/>
      <c r="CU20" s="623"/>
      <c r="CV20" s="623"/>
      <c r="CW20" s="623"/>
      <c r="CX20" s="623"/>
      <c r="CY20" s="624"/>
      <c r="CZ20" s="625">
        <v>100</v>
      </c>
      <c r="DA20" s="625"/>
      <c r="DB20" s="625"/>
      <c r="DC20" s="625"/>
      <c r="DD20" s="631">
        <v>11597259</v>
      </c>
      <c r="DE20" s="623"/>
      <c r="DF20" s="623"/>
      <c r="DG20" s="623"/>
      <c r="DH20" s="623"/>
      <c r="DI20" s="623"/>
      <c r="DJ20" s="623"/>
      <c r="DK20" s="623"/>
      <c r="DL20" s="623"/>
      <c r="DM20" s="623"/>
      <c r="DN20" s="623"/>
      <c r="DO20" s="623"/>
      <c r="DP20" s="624"/>
      <c r="DQ20" s="631">
        <v>39946057</v>
      </c>
      <c r="DR20" s="623"/>
      <c r="DS20" s="623"/>
      <c r="DT20" s="623"/>
      <c r="DU20" s="623"/>
      <c r="DV20" s="623"/>
      <c r="DW20" s="623"/>
      <c r="DX20" s="623"/>
      <c r="DY20" s="623"/>
      <c r="DZ20" s="623"/>
      <c r="EA20" s="623"/>
      <c r="EB20" s="623"/>
      <c r="EC20" s="632"/>
    </row>
    <row r="21" spans="2:133" ht="11.25" customHeight="1" x14ac:dyDescent="0.15">
      <c r="B21" s="619" t="s">
        <v>265</v>
      </c>
      <c r="C21" s="620"/>
      <c r="D21" s="620"/>
      <c r="E21" s="620"/>
      <c r="F21" s="620"/>
      <c r="G21" s="620"/>
      <c r="H21" s="620"/>
      <c r="I21" s="620"/>
      <c r="J21" s="620"/>
      <c r="K21" s="620"/>
      <c r="L21" s="620"/>
      <c r="M21" s="620"/>
      <c r="N21" s="620"/>
      <c r="O21" s="620"/>
      <c r="P21" s="620"/>
      <c r="Q21" s="621"/>
      <c r="R21" s="622">
        <v>22068299</v>
      </c>
      <c r="S21" s="623"/>
      <c r="T21" s="623"/>
      <c r="U21" s="623"/>
      <c r="V21" s="623"/>
      <c r="W21" s="623"/>
      <c r="X21" s="623"/>
      <c r="Y21" s="624"/>
      <c r="Z21" s="625">
        <v>33.6</v>
      </c>
      <c r="AA21" s="625"/>
      <c r="AB21" s="625"/>
      <c r="AC21" s="625"/>
      <c r="AD21" s="626">
        <v>19255389</v>
      </c>
      <c r="AE21" s="626"/>
      <c r="AF21" s="626"/>
      <c r="AG21" s="626"/>
      <c r="AH21" s="626"/>
      <c r="AI21" s="626"/>
      <c r="AJ21" s="626"/>
      <c r="AK21" s="626"/>
      <c r="AL21" s="627">
        <v>61.3</v>
      </c>
      <c r="AM21" s="628"/>
      <c r="AN21" s="628"/>
      <c r="AO21" s="629"/>
      <c r="AP21" s="619" t="s">
        <v>266</v>
      </c>
      <c r="AQ21" s="638"/>
      <c r="AR21" s="638"/>
      <c r="AS21" s="638"/>
      <c r="AT21" s="638"/>
      <c r="AU21" s="638"/>
      <c r="AV21" s="638"/>
      <c r="AW21" s="638"/>
      <c r="AX21" s="638"/>
      <c r="AY21" s="638"/>
      <c r="AZ21" s="638"/>
      <c r="BA21" s="638"/>
      <c r="BB21" s="638"/>
      <c r="BC21" s="638"/>
      <c r="BD21" s="638"/>
      <c r="BE21" s="638"/>
      <c r="BF21" s="639"/>
      <c r="BG21" s="622">
        <v>41272</v>
      </c>
      <c r="BH21" s="623"/>
      <c r="BI21" s="623"/>
      <c r="BJ21" s="623"/>
      <c r="BK21" s="623"/>
      <c r="BL21" s="623"/>
      <c r="BM21" s="623"/>
      <c r="BN21" s="624"/>
      <c r="BO21" s="625">
        <v>0.5</v>
      </c>
      <c r="BP21" s="625"/>
      <c r="BQ21" s="625"/>
      <c r="BR21" s="625"/>
      <c r="BS21" s="626" t="s">
        <v>122</v>
      </c>
      <c r="BT21" s="626"/>
      <c r="BU21" s="626"/>
      <c r="BV21" s="626"/>
      <c r="BW21" s="626"/>
      <c r="BX21" s="626"/>
      <c r="BY21" s="626"/>
      <c r="BZ21" s="626"/>
      <c r="CA21" s="626"/>
      <c r="CB21" s="630"/>
      <c r="CD21" s="643"/>
      <c r="CE21" s="644"/>
      <c r="CF21" s="644"/>
      <c r="CG21" s="644"/>
      <c r="CH21" s="644"/>
      <c r="CI21" s="644"/>
      <c r="CJ21" s="644"/>
      <c r="CK21" s="644"/>
      <c r="CL21" s="644"/>
      <c r="CM21" s="644"/>
      <c r="CN21" s="644"/>
      <c r="CO21" s="644"/>
      <c r="CP21" s="644"/>
      <c r="CQ21" s="645"/>
      <c r="CR21" s="646"/>
      <c r="CS21" s="641"/>
      <c r="CT21" s="641"/>
      <c r="CU21" s="641"/>
      <c r="CV21" s="641"/>
      <c r="CW21" s="641"/>
      <c r="CX21" s="641"/>
      <c r="CY21" s="647"/>
      <c r="CZ21" s="648"/>
      <c r="DA21" s="648"/>
      <c r="DB21" s="648"/>
      <c r="DC21" s="648"/>
      <c r="DD21" s="640"/>
      <c r="DE21" s="641"/>
      <c r="DF21" s="641"/>
      <c r="DG21" s="641"/>
      <c r="DH21" s="641"/>
      <c r="DI21" s="641"/>
      <c r="DJ21" s="641"/>
      <c r="DK21" s="641"/>
      <c r="DL21" s="641"/>
      <c r="DM21" s="641"/>
      <c r="DN21" s="641"/>
      <c r="DO21" s="641"/>
      <c r="DP21" s="647"/>
      <c r="DQ21" s="640"/>
      <c r="DR21" s="641"/>
      <c r="DS21" s="641"/>
      <c r="DT21" s="641"/>
      <c r="DU21" s="641"/>
      <c r="DV21" s="641"/>
      <c r="DW21" s="641"/>
      <c r="DX21" s="641"/>
      <c r="DY21" s="641"/>
      <c r="DZ21" s="641"/>
      <c r="EA21" s="641"/>
      <c r="EB21" s="641"/>
      <c r="EC21" s="642"/>
    </row>
    <row r="22" spans="2:133" ht="11.25" customHeight="1" x14ac:dyDescent="0.15">
      <c r="B22" s="619" t="s">
        <v>267</v>
      </c>
      <c r="C22" s="620"/>
      <c r="D22" s="620"/>
      <c r="E22" s="620"/>
      <c r="F22" s="620"/>
      <c r="G22" s="620"/>
      <c r="H22" s="620"/>
      <c r="I22" s="620"/>
      <c r="J22" s="620"/>
      <c r="K22" s="620"/>
      <c r="L22" s="620"/>
      <c r="M22" s="620"/>
      <c r="N22" s="620"/>
      <c r="O22" s="620"/>
      <c r="P22" s="620"/>
      <c r="Q22" s="621"/>
      <c r="R22" s="622">
        <v>19255389</v>
      </c>
      <c r="S22" s="623"/>
      <c r="T22" s="623"/>
      <c r="U22" s="623"/>
      <c r="V22" s="623"/>
      <c r="W22" s="623"/>
      <c r="X22" s="623"/>
      <c r="Y22" s="624"/>
      <c r="Z22" s="625">
        <v>29.3</v>
      </c>
      <c r="AA22" s="625"/>
      <c r="AB22" s="625"/>
      <c r="AC22" s="625"/>
      <c r="AD22" s="626">
        <v>19255389</v>
      </c>
      <c r="AE22" s="626"/>
      <c r="AF22" s="626"/>
      <c r="AG22" s="626"/>
      <c r="AH22" s="626"/>
      <c r="AI22" s="626"/>
      <c r="AJ22" s="626"/>
      <c r="AK22" s="626"/>
      <c r="AL22" s="627">
        <v>61.3</v>
      </c>
      <c r="AM22" s="628"/>
      <c r="AN22" s="628"/>
      <c r="AO22" s="629"/>
      <c r="AP22" s="619" t="s">
        <v>268</v>
      </c>
      <c r="AQ22" s="638"/>
      <c r="AR22" s="638"/>
      <c r="AS22" s="638"/>
      <c r="AT22" s="638"/>
      <c r="AU22" s="638"/>
      <c r="AV22" s="638"/>
      <c r="AW22" s="638"/>
      <c r="AX22" s="638"/>
      <c r="AY22" s="638"/>
      <c r="AZ22" s="638"/>
      <c r="BA22" s="638"/>
      <c r="BB22" s="638"/>
      <c r="BC22" s="638"/>
      <c r="BD22" s="638"/>
      <c r="BE22" s="638"/>
      <c r="BF22" s="639"/>
      <c r="BG22" s="622" t="s">
        <v>122</v>
      </c>
      <c r="BH22" s="623"/>
      <c r="BI22" s="623"/>
      <c r="BJ22" s="623"/>
      <c r="BK22" s="623"/>
      <c r="BL22" s="623"/>
      <c r="BM22" s="623"/>
      <c r="BN22" s="624"/>
      <c r="BO22" s="625" t="s">
        <v>122</v>
      </c>
      <c r="BP22" s="625"/>
      <c r="BQ22" s="625"/>
      <c r="BR22" s="625"/>
      <c r="BS22" s="626" t="s">
        <v>122</v>
      </c>
      <c r="BT22" s="626"/>
      <c r="BU22" s="626"/>
      <c r="BV22" s="626"/>
      <c r="BW22" s="626"/>
      <c r="BX22" s="626"/>
      <c r="BY22" s="626"/>
      <c r="BZ22" s="626"/>
      <c r="CA22" s="626"/>
      <c r="CB22" s="630"/>
      <c r="CD22" s="604" t="s">
        <v>269</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270</v>
      </c>
      <c r="C23" s="620"/>
      <c r="D23" s="620"/>
      <c r="E23" s="620"/>
      <c r="F23" s="620"/>
      <c r="G23" s="620"/>
      <c r="H23" s="620"/>
      <c r="I23" s="620"/>
      <c r="J23" s="620"/>
      <c r="K23" s="620"/>
      <c r="L23" s="620"/>
      <c r="M23" s="620"/>
      <c r="N23" s="620"/>
      <c r="O23" s="620"/>
      <c r="P23" s="620"/>
      <c r="Q23" s="621"/>
      <c r="R23" s="622">
        <v>2812907</v>
      </c>
      <c r="S23" s="623"/>
      <c r="T23" s="623"/>
      <c r="U23" s="623"/>
      <c r="V23" s="623"/>
      <c r="W23" s="623"/>
      <c r="X23" s="623"/>
      <c r="Y23" s="624"/>
      <c r="Z23" s="625">
        <v>4.3</v>
      </c>
      <c r="AA23" s="625"/>
      <c r="AB23" s="625"/>
      <c r="AC23" s="625"/>
      <c r="AD23" s="626" t="s">
        <v>122</v>
      </c>
      <c r="AE23" s="626"/>
      <c r="AF23" s="626"/>
      <c r="AG23" s="626"/>
      <c r="AH23" s="626"/>
      <c r="AI23" s="626"/>
      <c r="AJ23" s="626"/>
      <c r="AK23" s="626"/>
      <c r="AL23" s="627" t="s">
        <v>122</v>
      </c>
      <c r="AM23" s="628"/>
      <c r="AN23" s="628"/>
      <c r="AO23" s="629"/>
      <c r="AP23" s="619" t="s">
        <v>271</v>
      </c>
      <c r="AQ23" s="638"/>
      <c r="AR23" s="638"/>
      <c r="AS23" s="638"/>
      <c r="AT23" s="638"/>
      <c r="AU23" s="638"/>
      <c r="AV23" s="638"/>
      <c r="AW23" s="638"/>
      <c r="AX23" s="638"/>
      <c r="AY23" s="638"/>
      <c r="AZ23" s="638"/>
      <c r="BA23" s="638"/>
      <c r="BB23" s="638"/>
      <c r="BC23" s="638"/>
      <c r="BD23" s="638"/>
      <c r="BE23" s="638"/>
      <c r="BF23" s="639"/>
      <c r="BG23" s="622" t="s">
        <v>122</v>
      </c>
      <c r="BH23" s="623"/>
      <c r="BI23" s="623"/>
      <c r="BJ23" s="623"/>
      <c r="BK23" s="623"/>
      <c r="BL23" s="623"/>
      <c r="BM23" s="623"/>
      <c r="BN23" s="624"/>
      <c r="BO23" s="625" t="s">
        <v>122</v>
      </c>
      <c r="BP23" s="625"/>
      <c r="BQ23" s="625"/>
      <c r="BR23" s="625"/>
      <c r="BS23" s="626" t="s">
        <v>122</v>
      </c>
      <c r="BT23" s="626"/>
      <c r="BU23" s="626"/>
      <c r="BV23" s="626"/>
      <c r="BW23" s="626"/>
      <c r="BX23" s="626"/>
      <c r="BY23" s="626"/>
      <c r="BZ23" s="626"/>
      <c r="CA23" s="626"/>
      <c r="CB23" s="630"/>
      <c r="CD23" s="604" t="s">
        <v>211</v>
      </c>
      <c r="CE23" s="605"/>
      <c r="CF23" s="605"/>
      <c r="CG23" s="605"/>
      <c r="CH23" s="605"/>
      <c r="CI23" s="605"/>
      <c r="CJ23" s="605"/>
      <c r="CK23" s="605"/>
      <c r="CL23" s="605"/>
      <c r="CM23" s="605"/>
      <c r="CN23" s="605"/>
      <c r="CO23" s="605"/>
      <c r="CP23" s="605"/>
      <c r="CQ23" s="606"/>
      <c r="CR23" s="604" t="s">
        <v>272</v>
      </c>
      <c r="CS23" s="605"/>
      <c r="CT23" s="605"/>
      <c r="CU23" s="605"/>
      <c r="CV23" s="605"/>
      <c r="CW23" s="605"/>
      <c r="CX23" s="605"/>
      <c r="CY23" s="606"/>
      <c r="CZ23" s="604" t="s">
        <v>273</v>
      </c>
      <c r="DA23" s="605"/>
      <c r="DB23" s="605"/>
      <c r="DC23" s="606"/>
      <c r="DD23" s="604" t="s">
        <v>274</v>
      </c>
      <c r="DE23" s="605"/>
      <c r="DF23" s="605"/>
      <c r="DG23" s="605"/>
      <c r="DH23" s="605"/>
      <c r="DI23" s="605"/>
      <c r="DJ23" s="605"/>
      <c r="DK23" s="606"/>
      <c r="DL23" s="649" t="s">
        <v>275</v>
      </c>
      <c r="DM23" s="650"/>
      <c r="DN23" s="650"/>
      <c r="DO23" s="650"/>
      <c r="DP23" s="650"/>
      <c r="DQ23" s="650"/>
      <c r="DR23" s="650"/>
      <c r="DS23" s="650"/>
      <c r="DT23" s="650"/>
      <c r="DU23" s="650"/>
      <c r="DV23" s="651"/>
      <c r="DW23" s="604" t="s">
        <v>276</v>
      </c>
      <c r="DX23" s="605"/>
      <c r="DY23" s="605"/>
      <c r="DZ23" s="605"/>
      <c r="EA23" s="605"/>
      <c r="EB23" s="605"/>
      <c r="EC23" s="606"/>
    </row>
    <row r="24" spans="2:133" ht="11.25" customHeight="1" x14ac:dyDescent="0.15">
      <c r="B24" s="619" t="s">
        <v>277</v>
      </c>
      <c r="C24" s="620"/>
      <c r="D24" s="620"/>
      <c r="E24" s="620"/>
      <c r="F24" s="620"/>
      <c r="G24" s="620"/>
      <c r="H24" s="620"/>
      <c r="I24" s="620"/>
      <c r="J24" s="620"/>
      <c r="K24" s="620"/>
      <c r="L24" s="620"/>
      <c r="M24" s="620"/>
      <c r="N24" s="620"/>
      <c r="O24" s="620"/>
      <c r="P24" s="620"/>
      <c r="Q24" s="621"/>
      <c r="R24" s="622">
        <v>3</v>
      </c>
      <c r="S24" s="623"/>
      <c r="T24" s="623"/>
      <c r="U24" s="623"/>
      <c r="V24" s="623"/>
      <c r="W24" s="623"/>
      <c r="X24" s="623"/>
      <c r="Y24" s="624"/>
      <c r="Z24" s="625">
        <v>0</v>
      </c>
      <c r="AA24" s="625"/>
      <c r="AB24" s="625"/>
      <c r="AC24" s="625"/>
      <c r="AD24" s="626" t="s">
        <v>122</v>
      </c>
      <c r="AE24" s="626"/>
      <c r="AF24" s="626"/>
      <c r="AG24" s="626"/>
      <c r="AH24" s="626"/>
      <c r="AI24" s="626"/>
      <c r="AJ24" s="626"/>
      <c r="AK24" s="626"/>
      <c r="AL24" s="627" t="s">
        <v>122</v>
      </c>
      <c r="AM24" s="628"/>
      <c r="AN24" s="628"/>
      <c r="AO24" s="629"/>
      <c r="AP24" s="619" t="s">
        <v>278</v>
      </c>
      <c r="AQ24" s="638"/>
      <c r="AR24" s="638"/>
      <c r="AS24" s="638"/>
      <c r="AT24" s="638"/>
      <c r="AU24" s="638"/>
      <c r="AV24" s="638"/>
      <c r="AW24" s="638"/>
      <c r="AX24" s="638"/>
      <c r="AY24" s="638"/>
      <c r="AZ24" s="638"/>
      <c r="BA24" s="638"/>
      <c r="BB24" s="638"/>
      <c r="BC24" s="638"/>
      <c r="BD24" s="638"/>
      <c r="BE24" s="638"/>
      <c r="BF24" s="639"/>
      <c r="BG24" s="622" t="s">
        <v>122</v>
      </c>
      <c r="BH24" s="623"/>
      <c r="BI24" s="623"/>
      <c r="BJ24" s="623"/>
      <c r="BK24" s="623"/>
      <c r="BL24" s="623"/>
      <c r="BM24" s="623"/>
      <c r="BN24" s="624"/>
      <c r="BO24" s="625" t="s">
        <v>122</v>
      </c>
      <c r="BP24" s="625"/>
      <c r="BQ24" s="625"/>
      <c r="BR24" s="625"/>
      <c r="BS24" s="626" t="s">
        <v>122</v>
      </c>
      <c r="BT24" s="626"/>
      <c r="BU24" s="626"/>
      <c r="BV24" s="626"/>
      <c r="BW24" s="626"/>
      <c r="BX24" s="626"/>
      <c r="BY24" s="626"/>
      <c r="BZ24" s="626"/>
      <c r="CA24" s="626"/>
      <c r="CB24" s="630"/>
      <c r="CD24" s="608" t="s">
        <v>279</v>
      </c>
      <c r="CE24" s="609"/>
      <c r="CF24" s="609"/>
      <c r="CG24" s="609"/>
      <c r="CH24" s="609"/>
      <c r="CI24" s="609"/>
      <c r="CJ24" s="609"/>
      <c r="CK24" s="609"/>
      <c r="CL24" s="609"/>
      <c r="CM24" s="609"/>
      <c r="CN24" s="609"/>
      <c r="CO24" s="609"/>
      <c r="CP24" s="609"/>
      <c r="CQ24" s="610"/>
      <c r="CR24" s="611">
        <v>26679334</v>
      </c>
      <c r="CS24" s="612"/>
      <c r="CT24" s="612"/>
      <c r="CU24" s="612"/>
      <c r="CV24" s="612"/>
      <c r="CW24" s="612"/>
      <c r="CX24" s="612"/>
      <c r="CY24" s="613"/>
      <c r="CZ24" s="616">
        <v>42.7</v>
      </c>
      <c r="DA24" s="617"/>
      <c r="DB24" s="617"/>
      <c r="DC24" s="633"/>
      <c r="DD24" s="657">
        <v>19643269</v>
      </c>
      <c r="DE24" s="612"/>
      <c r="DF24" s="612"/>
      <c r="DG24" s="612"/>
      <c r="DH24" s="612"/>
      <c r="DI24" s="612"/>
      <c r="DJ24" s="612"/>
      <c r="DK24" s="613"/>
      <c r="DL24" s="657">
        <v>19051141</v>
      </c>
      <c r="DM24" s="612"/>
      <c r="DN24" s="612"/>
      <c r="DO24" s="612"/>
      <c r="DP24" s="612"/>
      <c r="DQ24" s="612"/>
      <c r="DR24" s="612"/>
      <c r="DS24" s="612"/>
      <c r="DT24" s="612"/>
      <c r="DU24" s="612"/>
      <c r="DV24" s="613"/>
      <c r="DW24" s="616">
        <v>60.5</v>
      </c>
      <c r="DX24" s="617"/>
      <c r="DY24" s="617"/>
      <c r="DZ24" s="617"/>
      <c r="EA24" s="617"/>
      <c r="EB24" s="617"/>
      <c r="EC24" s="618"/>
    </row>
    <row r="25" spans="2:133" ht="11.25" customHeight="1" x14ac:dyDescent="0.15">
      <c r="B25" s="619" t="s">
        <v>280</v>
      </c>
      <c r="C25" s="620"/>
      <c r="D25" s="620"/>
      <c r="E25" s="620"/>
      <c r="F25" s="620"/>
      <c r="G25" s="620"/>
      <c r="H25" s="620"/>
      <c r="I25" s="620"/>
      <c r="J25" s="620"/>
      <c r="K25" s="620"/>
      <c r="L25" s="620"/>
      <c r="M25" s="620"/>
      <c r="N25" s="620"/>
      <c r="O25" s="620"/>
      <c r="P25" s="620"/>
      <c r="Q25" s="621"/>
      <c r="R25" s="622">
        <v>34105751</v>
      </c>
      <c r="S25" s="623"/>
      <c r="T25" s="623"/>
      <c r="U25" s="623"/>
      <c r="V25" s="623"/>
      <c r="W25" s="623"/>
      <c r="X25" s="623"/>
      <c r="Y25" s="624"/>
      <c r="Z25" s="625">
        <v>51.9</v>
      </c>
      <c r="AA25" s="625"/>
      <c r="AB25" s="625"/>
      <c r="AC25" s="625"/>
      <c r="AD25" s="626">
        <v>31292841</v>
      </c>
      <c r="AE25" s="626"/>
      <c r="AF25" s="626"/>
      <c r="AG25" s="626"/>
      <c r="AH25" s="626"/>
      <c r="AI25" s="626"/>
      <c r="AJ25" s="626"/>
      <c r="AK25" s="626"/>
      <c r="AL25" s="627">
        <v>99.7</v>
      </c>
      <c r="AM25" s="628"/>
      <c r="AN25" s="628"/>
      <c r="AO25" s="629"/>
      <c r="AP25" s="619" t="s">
        <v>281</v>
      </c>
      <c r="AQ25" s="638"/>
      <c r="AR25" s="638"/>
      <c r="AS25" s="638"/>
      <c r="AT25" s="638"/>
      <c r="AU25" s="638"/>
      <c r="AV25" s="638"/>
      <c r="AW25" s="638"/>
      <c r="AX25" s="638"/>
      <c r="AY25" s="638"/>
      <c r="AZ25" s="638"/>
      <c r="BA25" s="638"/>
      <c r="BB25" s="638"/>
      <c r="BC25" s="638"/>
      <c r="BD25" s="638"/>
      <c r="BE25" s="638"/>
      <c r="BF25" s="639"/>
      <c r="BG25" s="622" t="s">
        <v>122</v>
      </c>
      <c r="BH25" s="623"/>
      <c r="BI25" s="623"/>
      <c r="BJ25" s="623"/>
      <c r="BK25" s="623"/>
      <c r="BL25" s="623"/>
      <c r="BM25" s="623"/>
      <c r="BN25" s="624"/>
      <c r="BO25" s="625" t="s">
        <v>122</v>
      </c>
      <c r="BP25" s="625"/>
      <c r="BQ25" s="625"/>
      <c r="BR25" s="625"/>
      <c r="BS25" s="626" t="s">
        <v>122</v>
      </c>
      <c r="BT25" s="626"/>
      <c r="BU25" s="626"/>
      <c r="BV25" s="626"/>
      <c r="BW25" s="626"/>
      <c r="BX25" s="626"/>
      <c r="BY25" s="626"/>
      <c r="BZ25" s="626"/>
      <c r="CA25" s="626"/>
      <c r="CB25" s="630"/>
      <c r="CD25" s="619" t="s">
        <v>282</v>
      </c>
      <c r="CE25" s="620"/>
      <c r="CF25" s="620"/>
      <c r="CG25" s="620"/>
      <c r="CH25" s="620"/>
      <c r="CI25" s="620"/>
      <c r="CJ25" s="620"/>
      <c r="CK25" s="620"/>
      <c r="CL25" s="620"/>
      <c r="CM25" s="620"/>
      <c r="CN25" s="620"/>
      <c r="CO25" s="620"/>
      <c r="CP25" s="620"/>
      <c r="CQ25" s="621"/>
      <c r="CR25" s="622">
        <v>10011328</v>
      </c>
      <c r="CS25" s="654"/>
      <c r="CT25" s="654"/>
      <c r="CU25" s="654"/>
      <c r="CV25" s="654"/>
      <c r="CW25" s="654"/>
      <c r="CX25" s="654"/>
      <c r="CY25" s="655"/>
      <c r="CZ25" s="627">
        <v>16</v>
      </c>
      <c r="DA25" s="652"/>
      <c r="DB25" s="652"/>
      <c r="DC25" s="656"/>
      <c r="DD25" s="631">
        <v>9439674</v>
      </c>
      <c r="DE25" s="654"/>
      <c r="DF25" s="654"/>
      <c r="DG25" s="654"/>
      <c r="DH25" s="654"/>
      <c r="DI25" s="654"/>
      <c r="DJ25" s="654"/>
      <c r="DK25" s="655"/>
      <c r="DL25" s="631">
        <v>9345168</v>
      </c>
      <c r="DM25" s="654"/>
      <c r="DN25" s="654"/>
      <c r="DO25" s="654"/>
      <c r="DP25" s="654"/>
      <c r="DQ25" s="654"/>
      <c r="DR25" s="654"/>
      <c r="DS25" s="654"/>
      <c r="DT25" s="654"/>
      <c r="DU25" s="654"/>
      <c r="DV25" s="655"/>
      <c r="DW25" s="627">
        <v>29.7</v>
      </c>
      <c r="DX25" s="652"/>
      <c r="DY25" s="652"/>
      <c r="DZ25" s="652"/>
      <c r="EA25" s="652"/>
      <c r="EB25" s="652"/>
      <c r="EC25" s="653"/>
    </row>
    <row r="26" spans="2:133" ht="11.25" customHeight="1" x14ac:dyDescent="0.15">
      <c r="B26" s="619" t="s">
        <v>283</v>
      </c>
      <c r="C26" s="620"/>
      <c r="D26" s="620"/>
      <c r="E26" s="620"/>
      <c r="F26" s="620"/>
      <c r="G26" s="620"/>
      <c r="H26" s="620"/>
      <c r="I26" s="620"/>
      <c r="J26" s="620"/>
      <c r="K26" s="620"/>
      <c r="L26" s="620"/>
      <c r="M26" s="620"/>
      <c r="N26" s="620"/>
      <c r="O26" s="620"/>
      <c r="P26" s="620"/>
      <c r="Q26" s="621"/>
      <c r="R26" s="622">
        <v>6712</v>
      </c>
      <c r="S26" s="623"/>
      <c r="T26" s="623"/>
      <c r="U26" s="623"/>
      <c r="V26" s="623"/>
      <c r="W26" s="623"/>
      <c r="X26" s="623"/>
      <c r="Y26" s="624"/>
      <c r="Z26" s="625">
        <v>0</v>
      </c>
      <c r="AA26" s="625"/>
      <c r="AB26" s="625"/>
      <c r="AC26" s="625"/>
      <c r="AD26" s="626">
        <v>6712</v>
      </c>
      <c r="AE26" s="626"/>
      <c r="AF26" s="626"/>
      <c r="AG26" s="626"/>
      <c r="AH26" s="626"/>
      <c r="AI26" s="626"/>
      <c r="AJ26" s="626"/>
      <c r="AK26" s="626"/>
      <c r="AL26" s="627">
        <v>0</v>
      </c>
      <c r="AM26" s="628"/>
      <c r="AN26" s="628"/>
      <c r="AO26" s="629"/>
      <c r="AP26" s="619" t="s">
        <v>284</v>
      </c>
      <c r="AQ26" s="638"/>
      <c r="AR26" s="638"/>
      <c r="AS26" s="638"/>
      <c r="AT26" s="638"/>
      <c r="AU26" s="638"/>
      <c r="AV26" s="638"/>
      <c r="AW26" s="638"/>
      <c r="AX26" s="638"/>
      <c r="AY26" s="638"/>
      <c r="AZ26" s="638"/>
      <c r="BA26" s="638"/>
      <c r="BB26" s="638"/>
      <c r="BC26" s="638"/>
      <c r="BD26" s="638"/>
      <c r="BE26" s="638"/>
      <c r="BF26" s="639"/>
      <c r="BG26" s="622" t="s">
        <v>122</v>
      </c>
      <c r="BH26" s="623"/>
      <c r="BI26" s="623"/>
      <c r="BJ26" s="623"/>
      <c r="BK26" s="623"/>
      <c r="BL26" s="623"/>
      <c r="BM26" s="623"/>
      <c r="BN26" s="624"/>
      <c r="BO26" s="625" t="s">
        <v>122</v>
      </c>
      <c r="BP26" s="625"/>
      <c r="BQ26" s="625"/>
      <c r="BR26" s="625"/>
      <c r="BS26" s="626" t="s">
        <v>122</v>
      </c>
      <c r="BT26" s="626"/>
      <c r="BU26" s="626"/>
      <c r="BV26" s="626"/>
      <c r="BW26" s="626"/>
      <c r="BX26" s="626"/>
      <c r="BY26" s="626"/>
      <c r="BZ26" s="626"/>
      <c r="CA26" s="626"/>
      <c r="CB26" s="630"/>
      <c r="CD26" s="619" t="s">
        <v>285</v>
      </c>
      <c r="CE26" s="620"/>
      <c r="CF26" s="620"/>
      <c r="CG26" s="620"/>
      <c r="CH26" s="620"/>
      <c r="CI26" s="620"/>
      <c r="CJ26" s="620"/>
      <c r="CK26" s="620"/>
      <c r="CL26" s="620"/>
      <c r="CM26" s="620"/>
      <c r="CN26" s="620"/>
      <c r="CO26" s="620"/>
      <c r="CP26" s="620"/>
      <c r="CQ26" s="621"/>
      <c r="CR26" s="622">
        <v>5680635</v>
      </c>
      <c r="CS26" s="623"/>
      <c r="CT26" s="623"/>
      <c r="CU26" s="623"/>
      <c r="CV26" s="623"/>
      <c r="CW26" s="623"/>
      <c r="CX26" s="623"/>
      <c r="CY26" s="624"/>
      <c r="CZ26" s="627">
        <v>9.1</v>
      </c>
      <c r="DA26" s="652"/>
      <c r="DB26" s="652"/>
      <c r="DC26" s="656"/>
      <c r="DD26" s="631">
        <v>5416939</v>
      </c>
      <c r="DE26" s="623"/>
      <c r="DF26" s="623"/>
      <c r="DG26" s="623"/>
      <c r="DH26" s="623"/>
      <c r="DI26" s="623"/>
      <c r="DJ26" s="623"/>
      <c r="DK26" s="624"/>
      <c r="DL26" s="631" t="s">
        <v>122</v>
      </c>
      <c r="DM26" s="623"/>
      <c r="DN26" s="623"/>
      <c r="DO26" s="623"/>
      <c r="DP26" s="623"/>
      <c r="DQ26" s="623"/>
      <c r="DR26" s="623"/>
      <c r="DS26" s="623"/>
      <c r="DT26" s="623"/>
      <c r="DU26" s="623"/>
      <c r="DV26" s="624"/>
      <c r="DW26" s="627" t="s">
        <v>122</v>
      </c>
      <c r="DX26" s="652"/>
      <c r="DY26" s="652"/>
      <c r="DZ26" s="652"/>
      <c r="EA26" s="652"/>
      <c r="EB26" s="652"/>
      <c r="EC26" s="653"/>
    </row>
    <row r="27" spans="2:133" ht="11.25" customHeight="1" x14ac:dyDescent="0.15">
      <c r="B27" s="619" t="s">
        <v>286</v>
      </c>
      <c r="C27" s="620"/>
      <c r="D27" s="620"/>
      <c r="E27" s="620"/>
      <c r="F27" s="620"/>
      <c r="G27" s="620"/>
      <c r="H27" s="620"/>
      <c r="I27" s="620"/>
      <c r="J27" s="620"/>
      <c r="K27" s="620"/>
      <c r="L27" s="620"/>
      <c r="M27" s="620"/>
      <c r="N27" s="620"/>
      <c r="O27" s="620"/>
      <c r="P27" s="620"/>
      <c r="Q27" s="621"/>
      <c r="R27" s="622">
        <v>172209</v>
      </c>
      <c r="S27" s="623"/>
      <c r="T27" s="623"/>
      <c r="U27" s="623"/>
      <c r="V27" s="623"/>
      <c r="W27" s="623"/>
      <c r="X27" s="623"/>
      <c r="Y27" s="624"/>
      <c r="Z27" s="625">
        <v>0.3</v>
      </c>
      <c r="AA27" s="625"/>
      <c r="AB27" s="625"/>
      <c r="AC27" s="625"/>
      <c r="AD27" s="626" t="s">
        <v>122</v>
      </c>
      <c r="AE27" s="626"/>
      <c r="AF27" s="626"/>
      <c r="AG27" s="626"/>
      <c r="AH27" s="626"/>
      <c r="AI27" s="626"/>
      <c r="AJ27" s="626"/>
      <c r="AK27" s="626"/>
      <c r="AL27" s="627" t="s">
        <v>122</v>
      </c>
      <c r="AM27" s="628"/>
      <c r="AN27" s="628"/>
      <c r="AO27" s="629"/>
      <c r="AP27" s="619" t="s">
        <v>287</v>
      </c>
      <c r="AQ27" s="620"/>
      <c r="AR27" s="620"/>
      <c r="AS27" s="620"/>
      <c r="AT27" s="620"/>
      <c r="AU27" s="620"/>
      <c r="AV27" s="620"/>
      <c r="AW27" s="620"/>
      <c r="AX27" s="620"/>
      <c r="AY27" s="620"/>
      <c r="AZ27" s="620"/>
      <c r="BA27" s="620"/>
      <c r="BB27" s="620"/>
      <c r="BC27" s="620"/>
      <c r="BD27" s="620"/>
      <c r="BE27" s="620"/>
      <c r="BF27" s="621"/>
      <c r="BG27" s="622">
        <v>8431575</v>
      </c>
      <c r="BH27" s="623"/>
      <c r="BI27" s="623"/>
      <c r="BJ27" s="623"/>
      <c r="BK27" s="623"/>
      <c r="BL27" s="623"/>
      <c r="BM27" s="623"/>
      <c r="BN27" s="624"/>
      <c r="BO27" s="625">
        <v>100</v>
      </c>
      <c r="BP27" s="625"/>
      <c r="BQ27" s="625"/>
      <c r="BR27" s="625"/>
      <c r="BS27" s="626">
        <v>134325</v>
      </c>
      <c r="BT27" s="626"/>
      <c r="BU27" s="626"/>
      <c r="BV27" s="626"/>
      <c r="BW27" s="626"/>
      <c r="BX27" s="626"/>
      <c r="BY27" s="626"/>
      <c r="BZ27" s="626"/>
      <c r="CA27" s="626"/>
      <c r="CB27" s="630"/>
      <c r="CD27" s="619" t="s">
        <v>288</v>
      </c>
      <c r="CE27" s="620"/>
      <c r="CF27" s="620"/>
      <c r="CG27" s="620"/>
      <c r="CH27" s="620"/>
      <c r="CI27" s="620"/>
      <c r="CJ27" s="620"/>
      <c r="CK27" s="620"/>
      <c r="CL27" s="620"/>
      <c r="CM27" s="620"/>
      <c r="CN27" s="620"/>
      <c r="CO27" s="620"/>
      <c r="CP27" s="620"/>
      <c r="CQ27" s="621"/>
      <c r="CR27" s="622">
        <v>9583279</v>
      </c>
      <c r="CS27" s="654"/>
      <c r="CT27" s="654"/>
      <c r="CU27" s="654"/>
      <c r="CV27" s="654"/>
      <c r="CW27" s="654"/>
      <c r="CX27" s="654"/>
      <c r="CY27" s="655"/>
      <c r="CZ27" s="627">
        <v>15.3</v>
      </c>
      <c r="DA27" s="652"/>
      <c r="DB27" s="652"/>
      <c r="DC27" s="656"/>
      <c r="DD27" s="631">
        <v>3222134</v>
      </c>
      <c r="DE27" s="654"/>
      <c r="DF27" s="654"/>
      <c r="DG27" s="654"/>
      <c r="DH27" s="654"/>
      <c r="DI27" s="654"/>
      <c r="DJ27" s="654"/>
      <c r="DK27" s="655"/>
      <c r="DL27" s="631">
        <v>2724512</v>
      </c>
      <c r="DM27" s="654"/>
      <c r="DN27" s="654"/>
      <c r="DO27" s="654"/>
      <c r="DP27" s="654"/>
      <c r="DQ27" s="654"/>
      <c r="DR27" s="654"/>
      <c r="DS27" s="654"/>
      <c r="DT27" s="654"/>
      <c r="DU27" s="654"/>
      <c r="DV27" s="655"/>
      <c r="DW27" s="627">
        <v>8.6999999999999993</v>
      </c>
      <c r="DX27" s="652"/>
      <c r="DY27" s="652"/>
      <c r="DZ27" s="652"/>
      <c r="EA27" s="652"/>
      <c r="EB27" s="652"/>
      <c r="EC27" s="653"/>
    </row>
    <row r="28" spans="2:133" ht="11.25" customHeight="1" x14ac:dyDescent="0.15">
      <c r="B28" s="619" t="s">
        <v>289</v>
      </c>
      <c r="C28" s="620"/>
      <c r="D28" s="620"/>
      <c r="E28" s="620"/>
      <c r="F28" s="620"/>
      <c r="G28" s="620"/>
      <c r="H28" s="620"/>
      <c r="I28" s="620"/>
      <c r="J28" s="620"/>
      <c r="K28" s="620"/>
      <c r="L28" s="620"/>
      <c r="M28" s="620"/>
      <c r="N28" s="620"/>
      <c r="O28" s="620"/>
      <c r="P28" s="620"/>
      <c r="Q28" s="621"/>
      <c r="R28" s="622">
        <v>273440</v>
      </c>
      <c r="S28" s="623"/>
      <c r="T28" s="623"/>
      <c r="U28" s="623"/>
      <c r="V28" s="623"/>
      <c r="W28" s="623"/>
      <c r="X28" s="623"/>
      <c r="Y28" s="624"/>
      <c r="Z28" s="625">
        <v>0.4</v>
      </c>
      <c r="AA28" s="625"/>
      <c r="AB28" s="625"/>
      <c r="AC28" s="625"/>
      <c r="AD28" s="626">
        <v>35756</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290</v>
      </c>
      <c r="CE28" s="620"/>
      <c r="CF28" s="620"/>
      <c r="CG28" s="620"/>
      <c r="CH28" s="620"/>
      <c r="CI28" s="620"/>
      <c r="CJ28" s="620"/>
      <c r="CK28" s="620"/>
      <c r="CL28" s="620"/>
      <c r="CM28" s="620"/>
      <c r="CN28" s="620"/>
      <c r="CO28" s="620"/>
      <c r="CP28" s="620"/>
      <c r="CQ28" s="621"/>
      <c r="CR28" s="622">
        <v>7084727</v>
      </c>
      <c r="CS28" s="623"/>
      <c r="CT28" s="623"/>
      <c r="CU28" s="623"/>
      <c r="CV28" s="623"/>
      <c r="CW28" s="623"/>
      <c r="CX28" s="623"/>
      <c r="CY28" s="624"/>
      <c r="CZ28" s="627">
        <v>11.3</v>
      </c>
      <c r="DA28" s="652"/>
      <c r="DB28" s="652"/>
      <c r="DC28" s="656"/>
      <c r="DD28" s="631">
        <v>6981461</v>
      </c>
      <c r="DE28" s="623"/>
      <c r="DF28" s="623"/>
      <c r="DG28" s="623"/>
      <c r="DH28" s="623"/>
      <c r="DI28" s="623"/>
      <c r="DJ28" s="623"/>
      <c r="DK28" s="624"/>
      <c r="DL28" s="631">
        <v>6981461</v>
      </c>
      <c r="DM28" s="623"/>
      <c r="DN28" s="623"/>
      <c r="DO28" s="623"/>
      <c r="DP28" s="623"/>
      <c r="DQ28" s="623"/>
      <c r="DR28" s="623"/>
      <c r="DS28" s="623"/>
      <c r="DT28" s="623"/>
      <c r="DU28" s="623"/>
      <c r="DV28" s="624"/>
      <c r="DW28" s="627">
        <v>22.2</v>
      </c>
      <c r="DX28" s="652"/>
      <c r="DY28" s="652"/>
      <c r="DZ28" s="652"/>
      <c r="EA28" s="652"/>
      <c r="EB28" s="652"/>
      <c r="EC28" s="653"/>
    </row>
    <row r="29" spans="2:133" ht="11.25" customHeight="1" x14ac:dyDescent="0.15">
      <c r="B29" s="619" t="s">
        <v>291</v>
      </c>
      <c r="C29" s="620"/>
      <c r="D29" s="620"/>
      <c r="E29" s="620"/>
      <c r="F29" s="620"/>
      <c r="G29" s="620"/>
      <c r="H29" s="620"/>
      <c r="I29" s="620"/>
      <c r="J29" s="620"/>
      <c r="K29" s="620"/>
      <c r="L29" s="620"/>
      <c r="M29" s="620"/>
      <c r="N29" s="620"/>
      <c r="O29" s="620"/>
      <c r="P29" s="620"/>
      <c r="Q29" s="621"/>
      <c r="R29" s="622">
        <v>267420</v>
      </c>
      <c r="S29" s="623"/>
      <c r="T29" s="623"/>
      <c r="U29" s="623"/>
      <c r="V29" s="623"/>
      <c r="W29" s="623"/>
      <c r="X29" s="623"/>
      <c r="Y29" s="624"/>
      <c r="Z29" s="625">
        <v>0.4</v>
      </c>
      <c r="AA29" s="625"/>
      <c r="AB29" s="625"/>
      <c r="AC29" s="625"/>
      <c r="AD29" s="626">
        <v>958</v>
      </c>
      <c r="AE29" s="626"/>
      <c r="AF29" s="626"/>
      <c r="AG29" s="626"/>
      <c r="AH29" s="626"/>
      <c r="AI29" s="626"/>
      <c r="AJ29" s="626"/>
      <c r="AK29" s="626"/>
      <c r="AL29" s="627">
        <v>0</v>
      </c>
      <c r="AM29" s="628"/>
      <c r="AN29" s="628"/>
      <c r="AO29" s="629"/>
      <c r="AP29" s="643"/>
      <c r="AQ29" s="644"/>
      <c r="AR29" s="644"/>
      <c r="AS29" s="644"/>
      <c r="AT29" s="644"/>
      <c r="AU29" s="644"/>
      <c r="AV29" s="644"/>
      <c r="AW29" s="644"/>
      <c r="AX29" s="644"/>
      <c r="AY29" s="644"/>
      <c r="AZ29" s="644"/>
      <c r="BA29" s="644"/>
      <c r="BB29" s="644"/>
      <c r="BC29" s="644"/>
      <c r="BD29" s="644"/>
      <c r="BE29" s="644"/>
      <c r="BF29" s="645"/>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58" t="s">
        <v>292</v>
      </c>
      <c r="CE29" s="659"/>
      <c r="CF29" s="619" t="s">
        <v>66</v>
      </c>
      <c r="CG29" s="620"/>
      <c r="CH29" s="620"/>
      <c r="CI29" s="620"/>
      <c r="CJ29" s="620"/>
      <c r="CK29" s="620"/>
      <c r="CL29" s="620"/>
      <c r="CM29" s="620"/>
      <c r="CN29" s="620"/>
      <c r="CO29" s="620"/>
      <c r="CP29" s="620"/>
      <c r="CQ29" s="621"/>
      <c r="CR29" s="622">
        <v>7084356</v>
      </c>
      <c r="CS29" s="654"/>
      <c r="CT29" s="654"/>
      <c r="CU29" s="654"/>
      <c r="CV29" s="654"/>
      <c r="CW29" s="654"/>
      <c r="CX29" s="654"/>
      <c r="CY29" s="655"/>
      <c r="CZ29" s="627">
        <v>11.3</v>
      </c>
      <c r="DA29" s="652"/>
      <c r="DB29" s="652"/>
      <c r="DC29" s="656"/>
      <c r="DD29" s="631">
        <v>6981090</v>
      </c>
      <c r="DE29" s="654"/>
      <c r="DF29" s="654"/>
      <c r="DG29" s="654"/>
      <c r="DH29" s="654"/>
      <c r="DI29" s="654"/>
      <c r="DJ29" s="654"/>
      <c r="DK29" s="655"/>
      <c r="DL29" s="631">
        <v>6981090</v>
      </c>
      <c r="DM29" s="654"/>
      <c r="DN29" s="654"/>
      <c r="DO29" s="654"/>
      <c r="DP29" s="654"/>
      <c r="DQ29" s="654"/>
      <c r="DR29" s="654"/>
      <c r="DS29" s="654"/>
      <c r="DT29" s="654"/>
      <c r="DU29" s="654"/>
      <c r="DV29" s="655"/>
      <c r="DW29" s="627">
        <v>22.2</v>
      </c>
      <c r="DX29" s="652"/>
      <c r="DY29" s="652"/>
      <c r="DZ29" s="652"/>
      <c r="EA29" s="652"/>
      <c r="EB29" s="652"/>
      <c r="EC29" s="653"/>
    </row>
    <row r="30" spans="2:133" ht="11.25" customHeight="1" x14ac:dyDescent="0.15">
      <c r="B30" s="619" t="s">
        <v>293</v>
      </c>
      <c r="C30" s="620"/>
      <c r="D30" s="620"/>
      <c r="E30" s="620"/>
      <c r="F30" s="620"/>
      <c r="G30" s="620"/>
      <c r="H30" s="620"/>
      <c r="I30" s="620"/>
      <c r="J30" s="620"/>
      <c r="K30" s="620"/>
      <c r="L30" s="620"/>
      <c r="M30" s="620"/>
      <c r="N30" s="620"/>
      <c r="O30" s="620"/>
      <c r="P30" s="620"/>
      <c r="Q30" s="621"/>
      <c r="R30" s="622">
        <v>9186050</v>
      </c>
      <c r="S30" s="623"/>
      <c r="T30" s="623"/>
      <c r="U30" s="623"/>
      <c r="V30" s="623"/>
      <c r="W30" s="623"/>
      <c r="X30" s="623"/>
      <c r="Y30" s="624"/>
      <c r="Z30" s="625">
        <v>14</v>
      </c>
      <c r="AA30" s="625"/>
      <c r="AB30" s="625"/>
      <c r="AC30" s="625"/>
      <c r="AD30" s="626" t="s">
        <v>122</v>
      </c>
      <c r="AE30" s="626"/>
      <c r="AF30" s="626"/>
      <c r="AG30" s="626"/>
      <c r="AH30" s="626"/>
      <c r="AI30" s="626"/>
      <c r="AJ30" s="626"/>
      <c r="AK30" s="626"/>
      <c r="AL30" s="627" t="s">
        <v>122</v>
      </c>
      <c r="AM30" s="628"/>
      <c r="AN30" s="628"/>
      <c r="AO30" s="629"/>
      <c r="AP30" s="604" t="s">
        <v>211</v>
      </c>
      <c r="AQ30" s="605"/>
      <c r="AR30" s="605"/>
      <c r="AS30" s="605"/>
      <c r="AT30" s="605"/>
      <c r="AU30" s="605"/>
      <c r="AV30" s="605"/>
      <c r="AW30" s="605"/>
      <c r="AX30" s="605"/>
      <c r="AY30" s="605"/>
      <c r="AZ30" s="605"/>
      <c r="BA30" s="605"/>
      <c r="BB30" s="605"/>
      <c r="BC30" s="605"/>
      <c r="BD30" s="605"/>
      <c r="BE30" s="605"/>
      <c r="BF30" s="606"/>
      <c r="BG30" s="604" t="s">
        <v>294</v>
      </c>
      <c r="BH30" s="664"/>
      <c r="BI30" s="664"/>
      <c r="BJ30" s="664"/>
      <c r="BK30" s="664"/>
      <c r="BL30" s="664"/>
      <c r="BM30" s="664"/>
      <c r="BN30" s="664"/>
      <c r="BO30" s="664"/>
      <c r="BP30" s="664"/>
      <c r="BQ30" s="665"/>
      <c r="BR30" s="604" t="s">
        <v>295</v>
      </c>
      <c r="BS30" s="664"/>
      <c r="BT30" s="664"/>
      <c r="BU30" s="664"/>
      <c r="BV30" s="664"/>
      <c r="BW30" s="664"/>
      <c r="BX30" s="664"/>
      <c r="BY30" s="664"/>
      <c r="BZ30" s="664"/>
      <c r="CA30" s="664"/>
      <c r="CB30" s="665"/>
      <c r="CD30" s="660"/>
      <c r="CE30" s="661"/>
      <c r="CF30" s="619" t="s">
        <v>296</v>
      </c>
      <c r="CG30" s="620"/>
      <c r="CH30" s="620"/>
      <c r="CI30" s="620"/>
      <c r="CJ30" s="620"/>
      <c r="CK30" s="620"/>
      <c r="CL30" s="620"/>
      <c r="CM30" s="620"/>
      <c r="CN30" s="620"/>
      <c r="CO30" s="620"/>
      <c r="CP30" s="620"/>
      <c r="CQ30" s="621"/>
      <c r="CR30" s="622">
        <v>6857874</v>
      </c>
      <c r="CS30" s="623"/>
      <c r="CT30" s="623"/>
      <c r="CU30" s="623"/>
      <c r="CV30" s="623"/>
      <c r="CW30" s="623"/>
      <c r="CX30" s="623"/>
      <c r="CY30" s="624"/>
      <c r="CZ30" s="627">
        <v>11</v>
      </c>
      <c r="DA30" s="652"/>
      <c r="DB30" s="652"/>
      <c r="DC30" s="656"/>
      <c r="DD30" s="631">
        <v>6754608</v>
      </c>
      <c r="DE30" s="623"/>
      <c r="DF30" s="623"/>
      <c r="DG30" s="623"/>
      <c r="DH30" s="623"/>
      <c r="DI30" s="623"/>
      <c r="DJ30" s="623"/>
      <c r="DK30" s="624"/>
      <c r="DL30" s="631">
        <v>6754608</v>
      </c>
      <c r="DM30" s="623"/>
      <c r="DN30" s="623"/>
      <c r="DO30" s="623"/>
      <c r="DP30" s="623"/>
      <c r="DQ30" s="623"/>
      <c r="DR30" s="623"/>
      <c r="DS30" s="623"/>
      <c r="DT30" s="623"/>
      <c r="DU30" s="623"/>
      <c r="DV30" s="624"/>
      <c r="DW30" s="627">
        <v>21.5</v>
      </c>
      <c r="DX30" s="652"/>
      <c r="DY30" s="652"/>
      <c r="DZ30" s="652"/>
      <c r="EA30" s="652"/>
      <c r="EB30" s="652"/>
      <c r="EC30" s="653"/>
    </row>
    <row r="31" spans="2:133" ht="11.25" customHeight="1" x14ac:dyDescent="0.15">
      <c r="B31" s="635" t="s">
        <v>297</v>
      </c>
      <c r="C31" s="636"/>
      <c r="D31" s="636"/>
      <c r="E31" s="636"/>
      <c r="F31" s="636"/>
      <c r="G31" s="636"/>
      <c r="H31" s="636"/>
      <c r="I31" s="636"/>
      <c r="J31" s="636"/>
      <c r="K31" s="636"/>
      <c r="L31" s="636"/>
      <c r="M31" s="636"/>
      <c r="N31" s="636"/>
      <c r="O31" s="636"/>
      <c r="P31" s="636"/>
      <c r="Q31" s="637"/>
      <c r="R31" s="622" t="s">
        <v>122</v>
      </c>
      <c r="S31" s="623"/>
      <c r="T31" s="623"/>
      <c r="U31" s="623"/>
      <c r="V31" s="623"/>
      <c r="W31" s="623"/>
      <c r="X31" s="623"/>
      <c r="Y31" s="624"/>
      <c r="Z31" s="625" t="s">
        <v>122</v>
      </c>
      <c r="AA31" s="625"/>
      <c r="AB31" s="625"/>
      <c r="AC31" s="625"/>
      <c r="AD31" s="626" t="s">
        <v>122</v>
      </c>
      <c r="AE31" s="626"/>
      <c r="AF31" s="626"/>
      <c r="AG31" s="626"/>
      <c r="AH31" s="626"/>
      <c r="AI31" s="626"/>
      <c r="AJ31" s="626"/>
      <c r="AK31" s="626"/>
      <c r="AL31" s="627" t="s">
        <v>122</v>
      </c>
      <c r="AM31" s="628"/>
      <c r="AN31" s="628"/>
      <c r="AO31" s="629"/>
      <c r="AP31" s="668" t="s">
        <v>298</v>
      </c>
      <c r="AQ31" s="669"/>
      <c r="AR31" s="669"/>
      <c r="AS31" s="669"/>
      <c r="AT31" s="674" t="s">
        <v>299</v>
      </c>
      <c r="AU31" s="206"/>
      <c r="AV31" s="206"/>
      <c r="AW31" s="206"/>
      <c r="AX31" s="608" t="s">
        <v>177</v>
      </c>
      <c r="AY31" s="609"/>
      <c r="AZ31" s="609"/>
      <c r="BA31" s="609"/>
      <c r="BB31" s="609"/>
      <c r="BC31" s="609"/>
      <c r="BD31" s="609"/>
      <c r="BE31" s="609"/>
      <c r="BF31" s="610"/>
      <c r="BG31" s="678">
        <v>99</v>
      </c>
      <c r="BH31" s="666"/>
      <c r="BI31" s="666"/>
      <c r="BJ31" s="666"/>
      <c r="BK31" s="666"/>
      <c r="BL31" s="666"/>
      <c r="BM31" s="617">
        <v>95.5</v>
      </c>
      <c r="BN31" s="666"/>
      <c r="BO31" s="666"/>
      <c r="BP31" s="666"/>
      <c r="BQ31" s="667"/>
      <c r="BR31" s="678">
        <v>98.9</v>
      </c>
      <c r="BS31" s="666"/>
      <c r="BT31" s="666"/>
      <c r="BU31" s="666"/>
      <c r="BV31" s="666"/>
      <c r="BW31" s="666"/>
      <c r="BX31" s="617">
        <v>95.1</v>
      </c>
      <c r="BY31" s="666"/>
      <c r="BZ31" s="666"/>
      <c r="CA31" s="666"/>
      <c r="CB31" s="667"/>
      <c r="CD31" s="660"/>
      <c r="CE31" s="661"/>
      <c r="CF31" s="619" t="s">
        <v>300</v>
      </c>
      <c r="CG31" s="620"/>
      <c r="CH31" s="620"/>
      <c r="CI31" s="620"/>
      <c r="CJ31" s="620"/>
      <c r="CK31" s="620"/>
      <c r="CL31" s="620"/>
      <c r="CM31" s="620"/>
      <c r="CN31" s="620"/>
      <c r="CO31" s="620"/>
      <c r="CP31" s="620"/>
      <c r="CQ31" s="621"/>
      <c r="CR31" s="622">
        <v>226482</v>
      </c>
      <c r="CS31" s="654"/>
      <c r="CT31" s="654"/>
      <c r="CU31" s="654"/>
      <c r="CV31" s="654"/>
      <c r="CW31" s="654"/>
      <c r="CX31" s="654"/>
      <c r="CY31" s="655"/>
      <c r="CZ31" s="627">
        <v>0.4</v>
      </c>
      <c r="DA31" s="652"/>
      <c r="DB31" s="652"/>
      <c r="DC31" s="656"/>
      <c r="DD31" s="631">
        <v>226482</v>
      </c>
      <c r="DE31" s="654"/>
      <c r="DF31" s="654"/>
      <c r="DG31" s="654"/>
      <c r="DH31" s="654"/>
      <c r="DI31" s="654"/>
      <c r="DJ31" s="654"/>
      <c r="DK31" s="655"/>
      <c r="DL31" s="631">
        <v>226482</v>
      </c>
      <c r="DM31" s="654"/>
      <c r="DN31" s="654"/>
      <c r="DO31" s="654"/>
      <c r="DP31" s="654"/>
      <c r="DQ31" s="654"/>
      <c r="DR31" s="654"/>
      <c r="DS31" s="654"/>
      <c r="DT31" s="654"/>
      <c r="DU31" s="654"/>
      <c r="DV31" s="655"/>
      <c r="DW31" s="627">
        <v>0.7</v>
      </c>
      <c r="DX31" s="652"/>
      <c r="DY31" s="652"/>
      <c r="DZ31" s="652"/>
      <c r="EA31" s="652"/>
      <c r="EB31" s="652"/>
      <c r="EC31" s="653"/>
    </row>
    <row r="32" spans="2:133" ht="11.25" customHeight="1" x14ac:dyDescent="0.15">
      <c r="B32" s="619" t="s">
        <v>301</v>
      </c>
      <c r="C32" s="620"/>
      <c r="D32" s="620"/>
      <c r="E32" s="620"/>
      <c r="F32" s="620"/>
      <c r="G32" s="620"/>
      <c r="H32" s="620"/>
      <c r="I32" s="620"/>
      <c r="J32" s="620"/>
      <c r="K32" s="620"/>
      <c r="L32" s="620"/>
      <c r="M32" s="620"/>
      <c r="N32" s="620"/>
      <c r="O32" s="620"/>
      <c r="P32" s="620"/>
      <c r="Q32" s="621"/>
      <c r="R32" s="622">
        <v>4032056</v>
      </c>
      <c r="S32" s="623"/>
      <c r="T32" s="623"/>
      <c r="U32" s="623"/>
      <c r="V32" s="623"/>
      <c r="W32" s="623"/>
      <c r="X32" s="623"/>
      <c r="Y32" s="624"/>
      <c r="Z32" s="625">
        <v>6.1</v>
      </c>
      <c r="AA32" s="625"/>
      <c r="AB32" s="625"/>
      <c r="AC32" s="625"/>
      <c r="AD32" s="626" t="s">
        <v>122</v>
      </c>
      <c r="AE32" s="626"/>
      <c r="AF32" s="626"/>
      <c r="AG32" s="626"/>
      <c r="AH32" s="626"/>
      <c r="AI32" s="626"/>
      <c r="AJ32" s="626"/>
      <c r="AK32" s="626"/>
      <c r="AL32" s="627" t="s">
        <v>122</v>
      </c>
      <c r="AM32" s="628"/>
      <c r="AN32" s="628"/>
      <c r="AO32" s="629"/>
      <c r="AP32" s="670"/>
      <c r="AQ32" s="671"/>
      <c r="AR32" s="671"/>
      <c r="AS32" s="671"/>
      <c r="AT32" s="675"/>
      <c r="AU32" s="202" t="s">
        <v>302</v>
      </c>
      <c r="AX32" s="619" t="s">
        <v>303</v>
      </c>
      <c r="AY32" s="620"/>
      <c r="AZ32" s="620"/>
      <c r="BA32" s="620"/>
      <c r="BB32" s="620"/>
      <c r="BC32" s="620"/>
      <c r="BD32" s="620"/>
      <c r="BE32" s="620"/>
      <c r="BF32" s="621"/>
      <c r="BG32" s="679">
        <v>99.5</v>
      </c>
      <c r="BH32" s="654"/>
      <c r="BI32" s="654"/>
      <c r="BJ32" s="654"/>
      <c r="BK32" s="654"/>
      <c r="BL32" s="654"/>
      <c r="BM32" s="628">
        <v>97.6</v>
      </c>
      <c r="BN32" s="654"/>
      <c r="BO32" s="654"/>
      <c r="BP32" s="654"/>
      <c r="BQ32" s="677"/>
      <c r="BR32" s="679">
        <v>99.4</v>
      </c>
      <c r="BS32" s="654"/>
      <c r="BT32" s="654"/>
      <c r="BU32" s="654"/>
      <c r="BV32" s="654"/>
      <c r="BW32" s="654"/>
      <c r="BX32" s="628">
        <v>97.4</v>
      </c>
      <c r="BY32" s="654"/>
      <c r="BZ32" s="654"/>
      <c r="CA32" s="654"/>
      <c r="CB32" s="677"/>
      <c r="CD32" s="662"/>
      <c r="CE32" s="663"/>
      <c r="CF32" s="619" t="s">
        <v>304</v>
      </c>
      <c r="CG32" s="620"/>
      <c r="CH32" s="620"/>
      <c r="CI32" s="620"/>
      <c r="CJ32" s="620"/>
      <c r="CK32" s="620"/>
      <c r="CL32" s="620"/>
      <c r="CM32" s="620"/>
      <c r="CN32" s="620"/>
      <c r="CO32" s="620"/>
      <c r="CP32" s="620"/>
      <c r="CQ32" s="621"/>
      <c r="CR32" s="622">
        <v>371</v>
      </c>
      <c r="CS32" s="623"/>
      <c r="CT32" s="623"/>
      <c r="CU32" s="623"/>
      <c r="CV32" s="623"/>
      <c r="CW32" s="623"/>
      <c r="CX32" s="623"/>
      <c r="CY32" s="624"/>
      <c r="CZ32" s="627">
        <v>0</v>
      </c>
      <c r="DA32" s="652"/>
      <c r="DB32" s="652"/>
      <c r="DC32" s="656"/>
      <c r="DD32" s="631">
        <v>371</v>
      </c>
      <c r="DE32" s="623"/>
      <c r="DF32" s="623"/>
      <c r="DG32" s="623"/>
      <c r="DH32" s="623"/>
      <c r="DI32" s="623"/>
      <c r="DJ32" s="623"/>
      <c r="DK32" s="624"/>
      <c r="DL32" s="631">
        <v>371</v>
      </c>
      <c r="DM32" s="623"/>
      <c r="DN32" s="623"/>
      <c r="DO32" s="623"/>
      <c r="DP32" s="623"/>
      <c r="DQ32" s="623"/>
      <c r="DR32" s="623"/>
      <c r="DS32" s="623"/>
      <c r="DT32" s="623"/>
      <c r="DU32" s="623"/>
      <c r="DV32" s="624"/>
      <c r="DW32" s="627">
        <v>0</v>
      </c>
      <c r="DX32" s="652"/>
      <c r="DY32" s="652"/>
      <c r="DZ32" s="652"/>
      <c r="EA32" s="652"/>
      <c r="EB32" s="652"/>
      <c r="EC32" s="653"/>
    </row>
    <row r="33" spans="2:133" ht="11.25" customHeight="1" x14ac:dyDescent="0.15">
      <c r="B33" s="619" t="s">
        <v>305</v>
      </c>
      <c r="C33" s="620"/>
      <c r="D33" s="620"/>
      <c r="E33" s="620"/>
      <c r="F33" s="620"/>
      <c r="G33" s="620"/>
      <c r="H33" s="620"/>
      <c r="I33" s="620"/>
      <c r="J33" s="620"/>
      <c r="K33" s="620"/>
      <c r="L33" s="620"/>
      <c r="M33" s="620"/>
      <c r="N33" s="620"/>
      <c r="O33" s="620"/>
      <c r="P33" s="620"/>
      <c r="Q33" s="621"/>
      <c r="R33" s="622">
        <v>186537</v>
      </c>
      <c r="S33" s="623"/>
      <c r="T33" s="623"/>
      <c r="U33" s="623"/>
      <c r="V33" s="623"/>
      <c r="W33" s="623"/>
      <c r="X33" s="623"/>
      <c r="Y33" s="624"/>
      <c r="Z33" s="625">
        <v>0.3</v>
      </c>
      <c r="AA33" s="625"/>
      <c r="AB33" s="625"/>
      <c r="AC33" s="625"/>
      <c r="AD33" s="626">
        <v>54602</v>
      </c>
      <c r="AE33" s="626"/>
      <c r="AF33" s="626"/>
      <c r="AG33" s="626"/>
      <c r="AH33" s="626"/>
      <c r="AI33" s="626"/>
      <c r="AJ33" s="626"/>
      <c r="AK33" s="626"/>
      <c r="AL33" s="627">
        <v>0.2</v>
      </c>
      <c r="AM33" s="628"/>
      <c r="AN33" s="628"/>
      <c r="AO33" s="629"/>
      <c r="AP33" s="672"/>
      <c r="AQ33" s="673"/>
      <c r="AR33" s="673"/>
      <c r="AS33" s="673"/>
      <c r="AT33" s="676"/>
      <c r="AU33" s="207"/>
      <c r="AV33" s="207"/>
      <c r="AW33" s="207"/>
      <c r="AX33" s="643" t="s">
        <v>306</v>
      </c>
      <c r="AY33" s="644"/>
      <c r="AZ33" s="644"/>
      <c r="BA33" s="644"/>
      <c r="BB33" s="644"/>
      <c r="BC33" s="644"/>
      <c r="BD33" s="644"/>
      <c r="BE33" s="644"/>
      <c r="BF33" s="645"/>
      <c r="BG33" s="680">
        <v>98.4</v>
      </c>
      <c r="BH33" s="681"/>
      <c r="BI33" s="681"/>
      <c r="BJ33" s="681"/>
      <c r="BK33" s="681"/>
      <c r="BL33" s="681"/>
      <c r="BM33" s="682">
        <v>92.9</v>
      </c>
      <c r="BN33" s="681"/>
      <c r="BO33" s="681"/>
      <c r="BP33" s="681"/>
      <c r="BQ33" s="683"/>
      <c r="BR33" s="680">
        <v>98.3</v>
      </c>
      <c r="BS33" s="681"/>
      <c r="BT33" s="681"/>
      <c r="BU33" s="681"/>
      <c r="BV33" s="681"/>
      <c r="BW33" s="681"/>
      <c r="BX33" s="682">
        <v>92.3</v>
      </c>
      <c r="BY33" s="681"/>
      <c r="BZ33" s="681"/>
      <c r="CA33" s="681"/>
      <c r="CB33" s="683"/>
      <c r="CD33" s="619" t="s">
        <v>307</v>
      </c>
      <c r="CE33" s="620"/>
      <c r="CF33" s="620"/>
      <c r="CG33" s="620"/>
      <c r="CH33" s="620"/>
      <c r="CI33" s="620"/>
      <c r="CJ33" s="620"/>
      <c r="CK33" s="620"/>
      <c r="CL33" s="620"/>
      <c r="CM33" s="620"/>
      <c r="CN33" s="620"/>
      <c r="CO33" s="620"/>
      <c r="CP33" s="620"/>
      <c r="CQ33" s="621"/>
      <c r="CR33" s="622">
        <v>24026821</v>
      </c>
      <c r="CS33" s="654"/>
      <c r="CT33" s="654"/>
      <c r="CU33" s="654"/>
      <c r="CV33" s="654"/>
      <c r="CW33" s="654"/>
      <c r="CX33" s="654"/>
      <c r="CY33" s="655"/>
      <c r="CZ33" s="627">
        <v>38.4</v>
      </c>
      <c r="DA33" s="652"/>
      <c r="DB33" s="652"/>
      <c r="DC33" s="656"/>
      <c r="DD33" s="631">
        <v>18399020</v>
      </c>
      <c r="DE33" s="654"/>
      <c r="DF33" s="654"/>
      <c r="DG33" s="654"/>
      <c r="DH33" s="654"/>
      <c r="DI33" s="654"/>
      <c r="DJ33" s="654"/>
      <c r="DK33" s="655"/>
      <c r="DL33" s="631">
        <v>11608840</v>
      </c>
      <c r="DM33" s="654"/>
      <c r="DN33" s="654"/>
      <c r="DO33" s="654"/>
      <c r="DP33" s="654"/>
      <c r="DQ33" s="654"/>
      <c r="DR33" s="654"/>
      <c r="DS33" s="654"/>
      <c r="DT33" s="654"/>
      <c r="DU33" s="654"/>
      <c r="DV33" s="655"/>
      <c r="DW33" s="627">
        <v>36.9</v>
      </c>
      <c r="DX33" s="652"/>
      <c r="DY33" s="652"/>
      <c r="DZ33" s="652"/>
      <c r="EA33" s="652"/>
      <c r="EB33" s="652"/>
      <c r="EC33" s="653"/>
    </row>
    <row r="34" spans="2:133" ht="11.25" customHeight="1" x14ac:dyDescent="0.15">
      <c r="B34" s="619" t="s">
        <v>308</v>
      </c>
      <c r="C34" s="620"/>
      <c r="D34" s="620"/>
      <c r="E34" s="620"/>
      <c r="F34" s="620"/>
      <c r="G34" s="620"/>
      <c r="H34" s="620"/>
      <c r="I34" s="620"/>
      <c r="J34" s="620"/>
      <c r="K34" s="620"/>
      <c r="L34" s="620"/>
      <c r="M34" s="620"/>
      <c r="N34" s="620"/>
      <c r="O34" s="620"/>
      <c r="P34" s="620"/>
      <c r="Q34" s="621"/>
      <c r="R34" s="622">
        <v>585134</v>
      </c>
      <c r="S34" s="623"/>
      <c r="T34" s="623"/>
      <c r="U34" s="623"/>
      <c r="V34" s="623"/>
      <c r="W34" s="623"/>
      <c r="X34" s="623"/>
      <c r="Y34" s="624"/>
      <c r="Z34" s="625">
        <v>0.9</v>
      </c>
      <c r="AA34" s="625"/>
      <c r="AB34" s="625"/>
      <c r="AC34" s="625"/>
      <c r="AD34" s="626" t="s">
        <v>122</v>
      </c>
      <c r="AE34" s="626"/>
      <c r="AF34" s="626"/>
      <c r="AG34" s="626"/>
      <c r="AH34" s="626"/>
      <c r="AI34" s="626"/>
      <c r="AJ34" s="626"/>
      <c r="AK34" s="626"/>
      <c r="AL34" s="627" t="s">
        <v>122</v>
      </c>
      <c r="AM34" s="628"/>
      <c r="AN34" s="628"/>
      <c r="AO34" s="629"/>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7020568</v>
      </c>
      <c r="CS34" s="623"/>
      <c r="CT34" s="623"/>
      <c r="CU34" s="623"/>
      <c r="CV34" s="623"/>
      <c r="CW34" s="623"/>
      <c r="CX34" s="623"/>
      <c r="CY34" s="624"/>
      <c r="CZ34" s="627">
        <v>11.2</v>
      </c>
      <c r="DA34" s="652"/>
      <c r="DB34" s="652"/>
      <c r="DC34" s="656"/>
      <c r="DD34" s="631">
        <v>5517535</v>
      </c>
      <c r="DE34" s="623"/>
      <c r="DF34" s="623"/>
      <c r="DG34" s="623"/>
      <c r="DH34" s="623"/>
      <c r="DI34" s="623"/>
      <c r="DJ34" s="623"/>
      <c r="DK34" s="624"/>
      <c r="DL34" s="631">
        <v>4803161</v>
      </c>
      <c r="DM34" s="623"/>
      <c r="DN34" s="623"/>
      <c r="DO34" s="623"/>
      <c r="DP34" s="623"/>
      <c r="DQ34" s="623"/>
      <c r="DR34" s="623"/>
      <c r="DS34" s="623"/>
      <c r="DT34" s="623"/>
      <c r="DU34" s="623"/>
      <c r="DV34" s="624"/>
      <c r="DW34" s="627">
        <v>15.3</v>
      </c>
      <c r="DX34" s="652"/>
      <c r="DY34" s="652"/>
      <c r="DZ34" s="652"/>
      <c r="EA34" s="652"/>
      <c r="EB34" s="652"/>
      <c r="EC34" s="653"/>
    </row>
    <row r="35" spans="2:133" ht="11.25" customHeight="1" x14ac:dyDescent="0.15">
      <c r="B35" s="619" t="s">
        <v>310</v>
      </c>
      <c r="C35" s="620"/>
      <c r="D35" s="620"/>
      <c r="E35" s="620"/>
      <c r="F35" s="620"/>
      <c r="G35" s="620"/>
      <c r="H35" s="620"/>
      <c r="I35" s="620"/>
      <c r="J35" s="620"/>
      <c r="K35" s="620"/>
      <c r="L35" s="620"/>
      <c r="M35" s="620"/>
      <c r="N35" s="620"/>
      <c r="O35" s="620"/>
      <c r="P35" s="620"/>
      <c r="Q35" s="621"/>
      <c r="R35" s="622">
        <v>4651491</v>
      </c>
      <c r="S35" s="623"/>
      <c r="T35" s="623"/>
      <c r="U35" s="623"/>
      <c r="V35" s="623"/>
      <c r="W35" s="623"/>
      <c r="X35" s="623"/>
      <c r="Y35" s="624"/>
      <c r="Z35" s="625">
        <v>7.1</v>
      </c>
      <c r="AA35" s="625"/>
      <c r="AB35" s="625"/>
      <c r="AC35" s="625"/>
      <c r="AD35" s="626" t="s">
        <v>122</v>
      </c>
      <c r="AE35" s="626"/>
      <c r="AF35" s="626"/>
      <c r="AG35" s="626"/>
      <c r="AH35" s="626"/>
      <c r="AI35" s="626"/>
      <c r="AJ35" s="626"/>
      <c r="AK35" s="626"/>
      <c r="AL35" s="627" t="s">
        <v>122</v>
      </c>
      <c r="AM35" s="628"/>
      <c r="AN35" s="628"/>
      <c r="AO35" s="629"/>
      <c r="AP35" s="210"/>
      <c r="AQ35" s="604" t="s">
        <v>311</v>
      </c>
      <c r="AR35" s="605"/>
      <c r="AS35" s="605"/>
      <c r="AT35" s="605"/>
      <c r="AU35" s="605"/>
      <c r="AV35" s="605"/>
      <c r="AW35" s="605"/>
      <c r="AX35" s="605"/>
      <c r="AY35" s="605"/>
      <c r="AZ35" s="605"/>
      <c r="BA35" s="605"/>
      <c r="BB35" s="605"/>
      <c r="BC35" s="605"/>
      <c r="BD35" s="605"/>
      <c r="BE35" s="605"/>
      <c r="BF35" s="606"/>
      <c r="BG35" s="604" t="s">
        <v>312</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313</v>
      </c>
      <c r="CE35" s="620"/>
      <c r="CF35" s="620"/>
      <c r="CG35" s="620"/>
      <c r="CH35" s="620"/>
      <c r="CI35" s="620"/>
      <c r="CJ35" s="620"/>
      <c r="CK35" s="620"/>
      <c r="CL35" s="620"/>
      <c r="CM35" s="620"/>
      <c r="CN35" s="620"/>
      <c r="CO35" s="620"/>
      <c r="CP35" s="620"/>
      <c r="CQ35" s="621"/>
      <c r="CR35" s="622">
        <v>2218270</v>
      </c>
      <c r="CS35" s="654"/>
      <c r="CT35" s="654"/>
      <c r="CU35" s="654"/>
      <c r="CV35" s="654"/>
      <c r="CW35" s="654"/>
      <c r="CX35" s="654"/>
      <c r="CY35" s="655"/>
      <c r="CZ35" s="627">
        <v>3.5</v>
      </c>
      <c r="DA35" s="652"/>
      <c r="DB35" s="652"/>
      <c r="DC35" s="656"/>
      <c r="DD35" s="631">
        <v>1914408</v>
      </c>
      <c r="DE35" s="654"/>
      <c r="DF35" s="654"/>
      <c r="DG35" s="654"/>
      <c r="DH35" s="654"/>
      <c r="DI35" s="654"/>
      <c r="DJ35" s="654"/>
      <c r="DK35" s="655"/>
      <c r="DL35" s="631">
        <v>786573</v>
      </c>
      <c r="DM35" s="654"/>
      <c r="DN35" s="654"/>
      <c r="DO35" s="654"/>
      <c r="DP35" s="654"/>
      <c r="DQ35" s="654"/>
      <c r="DR35" s="654"/>
      <c r="DS35" s="654"/>
      <c r="DT35" s="654"/>
      <c r="DU35" s="654"/>
      <c r="DV35" s="655"/>
      <c r="DW35" s="627">
        <v>2.5</v>
      </c>
      <c r="DX35" s="652"/>
      <c r="DY35" s="652"/>
      <c r="DZ35" s="652"/>
      <c r="EA35" s="652"/>
      <c r="EB35" s="652"/>
      <c r="EC35" s="653"/>
    </row>
    <row r="36" spans="2:133" ht="11.25" customHeight="1" x14ac:dyDescent="0.15">
      <c r="B36" s="619" t="s">
        <v>314</v>
      </c>
      <c r="C36" s="620"/>
      <c r="D36" s="620"/>
      <c r="E36" s="620"/>
      <c r="F36" s="620"/>
      <c r="G36" s="620"/>
      <c r="H36" s="620"/>
      <c r="I36" s="620"/>
      <c r="J36" s="620"/>
      <c r="K36" s="620"/>
      <c r="L36" s="620"/>
      <c r="M36" s="620"/>
      <c r="N36" s="620"/>
      <c r="O36" s="620"/>
      <c r="P36" s="620"/>
      <c r="Q36" s="621"/>
      <c r="R36" s="622">
        <v>3039088</v>
      </c>
      <c r="S36" s="623"/>
      <c r="T36" s="623"/>
      <c r="U36" s="623"/>
      <c r="V36" s="623"/>
      <c r="W36" s="623"/>
      <c r="X36" s="623"/>
      <c r="Y36" s="624"/>
      <c r="Z36" s="625">
        <v>4.5999999999999996</v>
      </c>
      <c r="AA36" s="625"/>
      <c r="AB36" s="625"/>
      <c r="AC36" s="625"/>
      <c r="AD36" s="626" t="s">
        <v>122</v>
      </c>
      <c r="AE36" s="626"/>
      <c r="AF36" s="626"/>
      <c r="AG36" s="626"/>
      <c r="AH36" s="626"/>
      <c r="AI36" s="626"/>
      <c r="AJ36" s="626"/>
      <c r="AK36" s="626"/>
      <c r="AL36" s="627" t="s">
        <v>122</v>
      </c>
      <c r="AM36" s="628"/>
      <c r="AN36" s="628"/>
      <c r="AO36" s="629"/>
      <c r="AP36" s="210"/>
      <c r="AQ36" s="688" t="s">
        <v>315</v>
      </c>
      <c r="AR36" s="689"/>
      <c r="AS36" s="689"/>
      <c r="AT36" s="689"/>
      <c r="AU36" s="689"/>
      <c r="AV36" s="689"/>
      <c r="AW36" s="689"/>
      <c r="AX36" s="689"/>
      <c r="AY36" s="690"/>
      <c r="AZ36" s="611">
        <v>7063085</v>
      </c>
      <c r="BA36" s="612"/>
      <c r="BB36" s="612"/>
      <c r="BC36" s="612"/>
      <c r="BD36" s="612"/>
      <c r="BE36" s="612"/>
      <c r="BF36" s="684"/>
      <c r="BG36" s="608" t="s">
        <v>316</v>
      </c>
      <c r="BH36" s="609"/>
      <c r="BI36" s="609"/>
      <c r="BJ36" s="609"/>
      <c r="BK36" s="609"/>
      <c r="BL36" s="609"/>
      <c r="BM36" s="609"/>
      <c r="BN36" s="609"/>
      <c r="BO36" s="609"/>
      <c r="BP36" s="609"/>
      <c r="BQ36" s="609"/>
      <c r="BR36" s="609"/>
      <c r="BS36" s="609"/>
      <c r="BT36" s="609"/>
      <c r="BU36" s="610"/>
      <c r="BV36" s="611">
        <v>323322</v>
      </c>
      <c r="BW36" s="612"/>
      <c r="BX36" s="612"/>
      <c r="BY36" s="612"/>
      <c r="BZ36" s="612"/>
      <c r="CA36" s="612"/>
      <c r="CB36" s="684"/>
      <c r="CD36" s="619" t="s">
        <v>317</v>
      </c>
      <c r="CE36" s="620"/>
      <c r="CF36" s="620"/>
      <c r="CG36" s="620"/>
      <c r="CH36" s="620"/>
      <c r="CI36" s="620"/>
      <c r="CJ36" s="620"/>
      <c r="CK36" s="620"/>
      <c r="CL36" s="620"/>
      <c r="CM36" s="620"/>
      <c r="CN36" s="620"/>
      <c r="CO36" s="620"/>
      <c r="CP36" s="620"/>
      <c r="CQ36" s="621"/>
      <c r="CR36" s="622">
        <v>5393631</v>
      </c>
      <c r="CS36" s="623"/>
      <c r="CT36" s="623"/>
      <c r="CU36" s="623"/>
      <c r="CV36" s="623"/>
      <c r="CW36" s="623"/>
      <c r="CX36" s="623"/>
      <c r="CY36" s="624"/>
      <c r="CZ36" s="627">
        <v>8.6</v>
      </c>
      <c r="DA36" s="652"/>
      <c r="DB36" s="652"/>
      <c r="DC36" s="656"/>
      <c r="DD36" s="631">
        <v>4127021</v>
      </c>
      <c r="DE36" s="623"/>
      <c r="DF36" s="623"/>
      <c r="DG36" s="623"/>
      <c r="DH36" s="623"/>
      <c r="DI36" s="623"/>
      <c r="DJ36" s="623"/>
      <c r="DK36" s="624"/>
      <c r="DL36" s="631">
        <v>2126940</v>
      </c>
      <c r="DM36" s="623"/>
      <c r="DN36" s="623"/>
      <c r="DO36" s="623"/>
      <c r="DP36" s="623"/>
      <c r="DQ36" s="623"/>
      <c r="DR36" s="623"/>
      <c r="DS36" s="623"/>
      <c r="DT36" s="623"/>
      <c r="DU36" s="623"/>
      <c r="DV36" s="624"/>
      <c r="DW36" s="627">
        <v>6.8</v>
      </c>
      <c r="DX36" s="652"/>
      <c r="DY36" s="652"/>
      <c r="DZ36" s="652"/>
      <c r="EA36" s="652"/>
      <c r="EB36" s="652"/>
      <c r="EC36" s="653"/>
    </row>
    <row r="37" spans="2:133" ht="11.25" customHeight="1" x14ac:dyDescent="0.15">
      <c r="B37" s="619" t="s">
        <v>318</v>
      </c>
      <c r="C37" s="620"/>
      <c r="D37" s="620"/>
      <c r="E37" s="620"/>
      <c r="F37" s="620"/>
      <c r="G37" s="620"/>
      <c r="H37" s="620"/>
      <c r="I37" s="620"/>
      <c r="J37" s="620"/>
      <c r="K37" s="620"/>
      <c r="L37" s="620"/>
      <c r="M37" s="620"/>
      <c r="N37" s="620"/>
      <c r="O37" s="620"/>
      <c r="P37" s="620"/>
      <c r="Q37" s="621"/>
      <c r="R37" s="622">
        <v>2039240</v>
      </c>
      <c r="S37" s="623"/>
      <c r="T37" s="623"/>
      <c r="U37" s="623"/>
      <c r="V37" s="623"/>
      <c r="W37" s="623"/>
      <c r="X37" s="623"/>
      <c r="Y37" s="624"/>
      <c r="Z37" s="625">
        <v>3.1</v>
      </c>
      <c r="AA37" s="625"/>
      <c r="AB37" s="625"/>
      <c r="AC37" s="625"/>
      <c r="AD37" s="626">
        <v>5787</v>
      </c>
      <c r="AE37" s="626"/>
      <c r="AF37" s="626"/>
      <c r="AG37" s="626"/>
      <c r="AH37" s="626"/>
      <c r="AI37" s="626"/>
      <c r="AJ37" s="626"/>
      <c r="AK37" s="626"/>
      <c r="AL37" s="627">
        <v>0</v>
      </c>
      <c r="AM37" s="628"/>
      <c r="AN37" s="628"/>
      <c r="AO37" s="629"/>
      <c r="AQ37" s="685" t="s">
        <v>319</v>
      </c>
      <c r="AR37" s="686"/>
      <c r="AS37" s="686"/>
      <c r="AT37" s="686"/>
      <c r="AU37" s="686"/>
      <c r="AV37" s="686"/>
      <c r="AW37" s="686"/>
      <c r="AX37" s="686"/>
      <c r="AY37" s="687"/>
      <c r="AZ37" s="622">
        <v>1211883</v>
      </c>
      <c r="BA37" s="623"/>
      <c r="BB37" s="623"/>
      <c r="BC37" s="623"/>
      <c r="BD37" s="654"/>
      <c r="BE37" s="654"/>
      <c r="BF37" s="677"/>
      <c r="BG37" s="619" t="s">
        <v>320</v>
      </c>
      <c r="BH37" s="620"/>
      <c r="BI37" s="620"/>
      <c r="BJ37" s="620"/>
      <c r="BK37" s="620"/>
      <c r="BL37" s="620"/>
      <c r="BM37" s="620"/>
      <c r="BN37" s="620"/>
      <c r="BO37" s="620"/>
      <c r="BP37" s="620"/>
      <c r="BQ37" s="620"/>
      <c r="BR37" s="620"/>
      <c r="BS37" s="620"/>
      <c r="BT37" s="620"/>
      <c r="BU37" s="621"/>
      <c r="BV37" s="622">
        <v>171779</v>
      </c>
      <c r="BW37" s="623"/>
      <c r="BX37" s="623"/>
      <c r="BY37" s="623"/>
      <c r="BZ37" s="623"/>
      <c r="CA37" s="623"/>
      <c r="CB37" s="632"/>
      <c r="CD37" s="619" t="s">
        <v>321</v>
      </c>
      <c r="CE37" s="620"/>
      <c r="CF37" s="620"/>
      <c r="CG37" s="620"/>
      <c r="CH37" s="620"/>
      <c r="CI37" s="620"/>
      <c r="CJ37" s="620"/>
      <c r="CK37" s="620"/>
      <c r="CL37" s="620"/>
      <c r="CM37" s="620"/>
      <c r="CN37" s="620"/>
      <c r="CO37" s="620"/>
      <c r="CP37" s="620"/>
      <c r="CQ37" s="621"/>
      <c r="CR37" s="622">
        <v>59345</v>
      </c>
      <c r="CS37" s="654"/>
      <c r="CT37" s="654"/>
      <c r="CU37" s="654"/>
      <c r="CV37" s="654"/>
      <c r="CW37" s="654"/>
      <c r="CX37" s="654"/>
      <c r="CY37" s="655"/>
      <c r="CZ37" s="627">
        <v>0.1</v>
      </c>
      <c r="DA37" s="652"/>
      <c r="DB37" s="652"/>
      <c r="DC37" s="656"/>
      <c r="DD37" s="631">
        <v>57395</v>
      </c>
      <c r="DE37" s="654"/>
      <c r="DF37" s="654"/>
      <c r="DG37" s="654"/>
      <c r="DH37" s="654"/>
      <c r="DI37" s="654"/>
      <c r="DJ37" s="654"/>
      <c r="DK37" s="655"/>
      <c r="DL37" s="631">
        <v>57395</v>
      </c>
      <c r="DM37" s="654"/>
      <c r="DN37" s="654"/>
      <c r="DO37" s="654"/>
      <c r="DP37" s="654"/>
      <c r="DQ37" s="654"/>
      <c r="DR37" s="654"/>
      <c r="DS37" s="654"/>
      <c r="DT37" s="654"/>
      <c r="DU37" s="654"/>
      <c r="DV37" s="655"/>
      <c r="DW37" s="627">
        <v>0.2</v>
      </c>
      <c r="DX37" s="652"/>
      <c r="DY37" s="652"/>
      <c r="DZ37" s="652"/>
      <c r="EA37" s="652"/>
      <c r="EB37" s="652"/>
      <c r="EC37" s="653"/>
    </row>
    <row r="38" spans="2:133" ht="11.25" customHeight="1" x14ac:dyDescent="0.15">
      <c r="B38" s="619" t="s">
        <v>322</v>
      </c>
      <c r="C38" s="620"/>
      <c r="D38" s="620"/>
      <c r="E38" s="620"/>
      <c r="F38" s="620"/>
      <c r="G38" s="620"/>
      <c r="H38" s="620"/>
      <c r="I38" s="620"/>
      <c r="J38" s="620"/>
      <c r="K38" s="620"/>
      <c r="L38" s="620"/>
      <c r="M38" s="620"/>
      <c r="N38" s="620"/>
      <c r="O38" s="620"/>
      <c r="P38" s="620"/>
      <c r="Q38" s="621"/>
      <c r="R38" s="622">
        <v>7213145</v>
      </c>
      <c r="S38" s="623"/>
      <c r="T38" s="623"/>
      <c r="U38" s="623"/>
      <c r="V38" s="623"/>
      <c r="W38" s="623"/>
      <c r="X38" s="623"/>
      <c r="Y38" s="624"/>
      <c r="Z38" s="625">
        <v>11</v>
      </c>
      <c r="AA38" s="625"/>
      <c r="AB38" s="625"/>
      <c r="AC38" s="625"/>
      <c r="AD38" s="626" t="s">
        <v>122</v>
      </c>
      <c r="AE38" s="626"/>
      <c r="AF38" s="626"/>
      <c r="AG38" s="626"/>
      <c r="AH38" s="626"/>
      <c r="AI38" s="626"/>
      <c r="AJ38" s="626"/>
      <c r="AK38" s="626"/>
      <c r="AL38" s="627" t="s">
        <v>122</v>
      </c>
      <c r="AM38" s="628"/>
      <c r="AN38" s="628"/>
      <c r="AO38" s="629"/>
      <c r="AQ38" s="685" t="s">
        <v>323</v>
      </c>
      <c r="AR38" s="686"/>
      <c r="AS38" s="686"/>
      <c r="AT38" s="686"/>
      <c r="AU38" s="686"/>
      <c r="AV38" s="686"/>
      <c r="AW38" s="686"/>
      <c r="AX38" s="686"/>
      <c r="AY38" s="687"/>
      <c r="AZ38" s="622">
        <v>891892</v>
      </c>
      <c r="BA38" s="623"/>
      <c r="BB38" s="623"/>
      <c r="BC38" s="623"/>
      <c r="BD38" s="654"/>
      <c r="BE38" s="654"/>
      <c r="BF38" s="677"/>
      <c r="BG38" s="619" t="s">
        <v>324</v>
      </c>
      <c r="BH38" s="620"/>
      <c r="BI38" s="620"/>
      <c r="BJ38" s="620"/>
      <c r="BK38" s="620"/>
      <c r="BL38" s="620"/>
      <c r="BM38" s="620"/>
      <c r="BN38" s="620"/>
      <c r="BO38" s="620"/>
      <c r="BP38" s="620"/>
      <c r="BQ38" s="620"/>
      <c r="BR38" s="620"/>
      <c r="BS38" s="620"/>
      <c r="BT38" s="620"/>
      <c r="BU38" s="621"/>
      <c r="BV38" s="622">
        <v>10529</v>
      </c>
      <c r="BW38" s="623"/>
      <c r="BX38" s="623"/>
      <c r="BY38" s="623"/>
      <c r="BZ38" s="623"/>
      <c r="CA38" s="623"/>
      <c r="CB38" s="632"/>
      <c r="CD38" s="619" t="s">
        <v>325</v>
      </c>
      <c r="CE38" s="620"/>
      <c r="CF38" s="620"/>
      <c r="CG38" s="620"/>
      <c r="CH38" s="620"/>
      <c r="CI38" s="620"/>
      <c r="CJ38" s="620"/>
      <c r="CK38" s="620"/>
      <c r="CL38" s="620"/>
      <c r="CM38" s="620"/>
      <c r="CN38" s="620"/>
      <c r="CO38" s="620"/>
      <c r="CP38" s="620"/>
      <c r="CQ38" s="621"/>
      <c r="CR38" s="622">
        <v>4649946</v>
      </c>
      <c r="CS38" s="623"/>
      <c r="CT38" s="623"/>
      <c r="CU38" s="623"/>
      <c r="CV38" s="623"/>
      <c r="CW38" s="623"/>
      <c r="CX38" s="623"/>
      <c r="CY38" s="624"/>
      <c r="CZ38" s="627">
        <v>7.4</v>
      </c>
      <c r="DA38" s="652"/>
      <c r="DB38" s="652"/>
      <c r="DC38" s="656"/>
      <c r="DD38" s="631">
        <v>3945723</v>
      </c>
      <c r="DE38" s="623"/>
      <c r="DF38" s="623"/>
      <c r="DG38" s="623"/>
      <c r="DH38" s="623"/>
      <c r="DI38" s="623"/>
      <c r="DJ38" s="623"/>
      <c r="DK38" s="624"/>
      <c r="DL38" s="631">
        <v>3244189</v>
      </c>
      <c r="DM38" s="623"/>
      <c r="DN38" s="623"/>
      <c r="DO38" s="623"/>
      <c r="DP38" s="623"/>
      <c r="DQ38" s="623"/>
      <c r="DR38" s="623"/>
      <c r="DS38" s="623"/>
      <c r="DT38" s="623"/>
      <c r="DU38" s="623"/>
      <c r="DV38" s="624"/>
      <c r="DW38" s="627">
        <v>10.3</v>
      </c>
      <c r="DX38" s="652"/>
      <c r="DY38" s="652"/>
      <c r="DZ38" s="652"/>
      <c r="EA38" s="652"/>
      <c r="EB38" s="652"/>
      <c r="EC38" s="653"/>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25" t="s">
        <v>122</v>
      </c>
      <c r="AA39" s="625"/>
      <c r="AB39" s="625"/>
      <c r="AC39" s="625"/>
      <c r="AD39" s="626" t="s">
        <v>122</v>
      </c>
      <c r="AE39" s="626"/>
      <c r="AF39" s="626"/>
      <c r="AG39" s="626"/>
      <c r="AH39" s="626"/>
      <c r="AI39" s="626"/>
      <c r="AJ39" s="626"/>
      <c r="AK39" s="626"/>
      <c r="AL39" s="627" t="s">
        <v>122</v>
      </c>
      <c r="AM39" s="628"/>
      <c r="AN39" s="628"/>
      <c r="AO39" s="629"/>
      <c r="AQ39" s="685" t="s">
        <v>327</v>
      </c>
      <c r="AR39" s="686"/>
      <c r="AS39" s="686"/>
      <c r="AT39" s="686"/>
      <c r="AU39" s="686"/>
      <c r="AV39" s="686"/>
      <c r="AW39" s="686"/>
      <c r="AX39" s="686"/>
      <c r="AY39" s="687"/>
      <c r="AZ39" s="622">
        <v>360088</v>
      </c>
      <c r="BA39" s="623"/>
      <c r="BB39" s="623"/>
      <c r="BC39" s="623"/>
      <c r="BD39" s="654"/>
      <c r="BE39" s="654"/>
      <c r="BF39" s="677"/>
      <c r="BG39" s="619" t="s">
        <v>328</v>
      </c>
      <c r="BH39" s="620"/>
      <c r="BI39" s="620"/>
      <c r="BJ39" s="620"/>
      <c r="BK39" s="620"/>
      <c r="BL39" s="620"/>
      <c r="BM39" s="620"/>
      <c r="BN39" s="620"/>
      <c r="BO39" s="620"/>
      <c r="BP39" s="620"/>
      <c r="BQ39" s="620"/>
      <c r="BR39" s="620"/>
      <c r="BS39" s="620"/>
      <c r="BT39" s="620"/>
      <c r="BU39" s="621"/>
      <c r="BV39" s="622">
        <v>15718</v>
      </c>
      <c r="BW39" s="623"/>
      <c r="BX39" s="623"/>
      <c r="BY39" s="623"/>
      <c r="BZ39" s="623"/>
      <c r="CA39" s="623"/>
      <c r="CB39" s="632"/>
      <c r="CD39" s="619" t="s">
        <v>329</v>
      </c>
      <c r="CE39" s="620"/>
      <c r="CF39" s="620"/>
      <c r="CG39" s="620"/>
      <c r="CH39" s="620"/>
      <c r="CI39" s="620"/>
      <c r="CJ39" s="620"/>
      <c r="CK39" s="620"/>
      <c r="CL39" s="620"/>
      <c r="CM39" s="620"/>
      <c r="CN39" s="620"/>
      <c r="CO39" s="620"/>
      <c r="CP39" s="620"/>
      <c r="CQ39" s="621"/>
      <c r="CR39" s="622">
        <v>2118533</v>
      </c>
      <c r="CS39" s="654"/>
      <c r="CT39" s="654"/>
      <c r="CU39" s="654"/>
      <c r="CV39" s="654"/>
      <c r="CW39" s="654"/>
      <c r="CX39" s="654"/>
      <c r="CY39" s="655"/>
      <c r="CZ39" s="627">
        <v>3.4</v>
      </c>
      <c r="DA39" s="652"/>
      <c r="DB39" s="652"/>
      <c r="DC39" s="656"/>
      <c r="DD39" s="631">
        <v>2095620</v>
      </c>
      <c r="DE39" s="654"/>
      <c r="DF39" s="654"/>
      <c r="DG39" s="654"/>
      <c r="DH39" s="654"/>
      <c r="DI39" s="654"/>
      <c r="DJ39" s="654"/>
      <c r="DK39" s="655"/>
      <c r="DL39" s="631" t="s">
        <v>122</v>
      </c>
      <c r="DM39" s="654"/>
      <c r="DN39" s="654"/>
      <c r="DO39" s="654"/>
      <c r="DP39" s="654"/>
      <c r="DQ39" s="654"/>
      <c r="DR39" s="654"/>
      <c r="DS39" s="654"/>
      <c r="DT39" s="654"/>
      <c r="DU39" s="654"/>
      <c r="DV39" s="655"/>
      <c r="DW39" s="627" t="s">
        <v>122</v>
      </c>
      <c r="DX39" s="652"/>
      <c r="DY39" s="652"/>
      <c r="DZ39" s="652"/>
      <c r="EA39" s="652"/>
      <c r="EB39" s="652"/>
      <c r="EC39" s="653"/>
    </row>
    <row r="40" spans="2:133" ht="11.25" customHeight="1" x14ac:dyDescent="0.15">
      <c r="B40" s="619" t="s">
        <v>330</v>
      </c>
      <c r="C40" s="620"/>
      <c r="D40" s="620"/>
      <c r="E40" s="620"/>
      <c r="F40" s="620"/>
      <c r="G40" s="620"/>
      <c r="H40" s="620"/>
      <c r="I40" s="620"/>
      <c r="J40" s="620"/>
      <c r="K40" s="620"/>
      <c r="L40" s="620"/>
      <c r="M40" s="620"/>
      <c r="N40" s="620"/>
      <c r="O40" s="620"/>
      <c r="P40" s="620"/>
      <c r="Q40" s="621"/>
      <c r="R40" s="622">
        <v>73645</v>
      </c>
      <c r="S40" s="623"/>
      <c r="T40" s="623"/>
      <c r="U40" s="623"/>
      <c r="V40" s="623"/>
      <c r="W40" s="623"/>
      <c r="X40" s="623"/>
      <c r="Y40" s="624"/>
      <c r="Z40" s="625">
        <v>0.1</v>
      </c>
      <c r="AA40" s="625"/>
      <c r="AB40" s="625"/>
      <c r="AC40" s="625"/>
      <c r="AD40" s="626" t="s">
        <v>122</v>
      </c>
      <c r="AE40" s="626"/>
      <c r="AF40" s="626"/>
      <c r="AG40" s="626"/>
      <c r="AH40" s="626"/>
      <c r="AI40" s="626"/>
      <c r="AJ40" s="626"/>
      <c r="AK40" s="626"/>
      <c r="AL40" s="627" t="s">
        <v>122</v>
      </c>
      <c r="AM40" s="628"/>
      <c r="AN40" s="628"/>
      <c r="AO40" s="629"/>
      <c r="AQ40" s="685" t="s">
        <v>331</v>
      </c>
      <c r="AR40" s="686"/>
      <c r="AS40" s="686"/>
      <c r="AT40" s="686"/>
      <c r="AU40" s="686"/>
      <c r="AV40" s="686"/>
      <c r="AW40" s="686"/>
      <c r="AX40" s="686"/>
      <c r="AY40" s="687"/>
      <c r="AZ40" s="622">
        <v>309364</v>
      </c>
      <c r="BA40" s="623"/>
      <c r="BB40" s="623"/>
      <c r="BC40" s="623"/>
      <c r="BD40" s="654"/>
      <c r="BE40" s="654"/>
      <c r="BF40" s="677"/>
      <c r="BG40" s="670" t="s">
        <v>332</v>
      </c>
      <c r="BH40" s="671"/>
      <c r="BI40" s="671"/>
      <c r="BJ40" s="671"/>
      <c r="BK40" s="671"/>
      <c r="BL40" s="211"/>
      <c r="BM40" s="620" t="s">
        <v>333</v>
      </c>
      <c r="BN40" s="620"/>
      <c r="BO40" s="620"/>
      <c r="BP40" s="620"/>
      <c r="BQ40" s="620"/>
      <c r="BR40" s="620"/>
      <c r="BS40" s="620"/>
      <c r="BT40" s="620"/>
      <c r="BU40" s="621"/>
      <c r="BV40" s="622">
        <v>96</v>
      </c>
      <c r="BW40" s="623"/>
      <c r="BX40" s="623"/>
      <c r="BY40" s="623"/>
      <c r="BZ40" s="623"/>
      <c r="CA40" s="623"/>
      <c r="CB40" s="632"/>
      <c r="CD40" s="619" t="s">
        <v>334</v>
      </c>
      <c r="CE40" s="620"/>
      <c r="CF40" s="620"/>
      <c r="CG40" s="620"/>
      <c r="CH40" s="620"/>
      <c r="CI40" s="620"/>
      <c r="CJ40" s="620"/>
      <c r="CK40" s="620"/>
      <c r="CL40" s="620"/>
      <c r="CM40" s="620"/>
      <c r="CN40" s="620"/>
      <c r="CO40" s="620"/>
      <c r="CP40" s="620"/>
      <c r="CQ40" s="621"/>
      <c r="CR40" s="622">
        <v>2625873</v>
      </c>
      <c r="CS40" s="623"/>
      <c r="CT40" s="623"/>
      <c r="CU40" s="623"/>
      <c r="CV40" s="623"/>
      <c r="CW40" s="623"/>
      <c r="CX40" s="623"/>
      <c r="CY40" s="624"/>
      <c r="CZ40" s="627">
        <v>4.2</v>
      </c>
      <c r="DA40" s="652"/>
      <c r="DB40" s="652"/>
      <c r="DC40" s="656"/>
      <c r="DD40" s="631">
        <v>798713</v>
      </c>
      <c r="DE40" s="623"/>
      <c r="DF40" s="623"/>
      <c r="DG40" s="623"/>
      <c r="DH40" s="623"/>
      <c r="DI40" s="623"/>
      <c r="DJ40" s="623"/>
      <c r="DK40" s="624"/>
      <c r="DL40" s="631">
        <v>647977</v>
      </c>
      <c r="DM40" s="623"/>
      <c r="DN40" s="623"/>
      <c r="DO40" s="623"/>
      <c r="DP40" s="623"/>
      <c r="DQ40" s="623"/>
      <c r="DR40" s="623"/>
      <c r="DS40" s="623"/>
      <c r="DT40" s="623"/>
      <c r="DU40" s="623"/>
      <c r="DV40" s="624"/>
      <c r="DW40" s="627">
        <v>2.1</v>
      </c>
      <c r="DX40" s="652"/>
      <c r="DY40" s="652"/>
      <c r="DZ40" s="652"/>
      <c r="EA40" s="652"/>
      <c r="EB40" s="652"/>
      <c r="EC40" s="653"/>
    </row>
    <row r="41" spans="2:133" ht="11.25" customHeight="1" x14ac:dyDescent="0.15">
      <c r="B41" s="643" t="s">
        <v>335</v>
      </c>
      <c r="C41" s="644"/>
      <c r="D41" s="644"/>
      <c r="E41" s="644"/>
      <c r="F41" s="644"/>
      <c r="G41" s="644"/>
      <c r="H41" s="644"/>
      <c r="I41" s="644"/>
      <c r="J41" s="644"/>
      <c r="K41" s="644"/>
      <c r="L41" s="644"/>
      <c r="M41" s="644"/>
      <c r="N41" s="644"/>
      <c r="O41" s="644"/>
      <c r="P41" s="644"/>
      <c r="Q41" s="645"/>
      <c r="R41" s="694">
        <v>65758273</v>
      </c>
      <c r="S41" s="695"/>
      <c r="T41" s="695"/>
      <c r="U41" s="695"/>
      <c r="V41" s="695"/>
      <c r="W41" s="695"/>
      <c r="X41" s="695"/>
      <c r="Y41" s="699"/>
      <c r="Z41" s="700">
        <v>100</v>
      </c>
      <c r="AA41" s="700"/>
      <c r="AB41" s="700"/>
      <c r="AC41" s="700"/>
      <c r="AD41" s="701">
        <v>31396656</v>
      </c>
      <c r="AE41" s="701"/>
      <c r="AF41" s="701"/>
      <c r="AG41" s="701"/>
      <c r="AH41" s="701"/>
      <c r="AI41" s="701"/>
      <c r="AJ41" s="701"/>
      <c r="AK41" s="701"/>
      <c r="AL41" s="702">
        <v>100</v>
      </c>
      <c r="AM41" s="682"/>
      <c r="AN41" s="682"/>
      <c r="AO41" s="703"/>
      <c r="AQ41" s="685" t="s">
        <v>336</v>
      </c>
      <c r="AR41" s="686"/>
      <c r="AS41" s="686"/>
      <c r="AT41" s="686"/>
      <c r="AU41" s="686"/>
      <c r="AV41" s="686"/>
      <c r="AW41" s="686"/>
      <c r="AX41" s="686"/>
      <c r="AY41" s="687"/>
      <c r="AZ41" s="622">
        <v>761250</v>
      </c>
      <c r="BA41" s="623"/>
      <c r="BB41" s="623"/>
      <c r="BC41" s="623"/>
      <c r="BD41" s="654"/>
      <c r="BE41" s="654"/>
      <c r="BF41" s="677"/>
      <c r="BG41" s="670"/>
      <c r="BH41" s="671"/>
      <c r="BI41" s="671"/>
      <c r="BJ41" s="671"/>
      <c r="BK41" s="671"/>
      <c r="BL41" s="211"/>
      <c r="BM41" s="620" t="s">
        <v>337</v>
      </c>
      <c r="BN41" s="620"/>
      <c r="BO41" s="620"/>
      <c r="BP41" s="620"/>
      <c r="BQ41" s="620"/>
      <c r="BR41" s="620"/>
      <c r="BS41" s="620"/>
      <c r="BT41" s="620"/>
      <c r="BU41" s="621"/>
      <c r="BV41" s="622" t="s">
        <v>122</v>
      </c>
      <c r="BW41" s="623"/>
      <c r="BX41" s="623"/>
      <c r="BY41" s="623"/>
      <c r="BZ41" s="623"/>
      <c r="CA41" s="623"/>
      <c r="CB41" s="632"/>
      <c r="CD41" s="619" t="s">
        <v>338</v>
      </c>
      <c r="CE41" s="620"/>
      <c r="CF41" s="620"/>
      <c r="CG41" s="620"/>
      <c r="CH41" s="620"/>
      <c r="CI41" s="620"/>
      <c r="CJ41" s="620"/>
      <c r="CK41" s="620"/>
      <c r="CL41" s="620"/>
      <c r="CM41" s="620"/>
      <c r="CN41" s="620"/>
      <c r="CO41" s="620"/>
      <c r="CP41" s="620"/>
      <c r="CQ41" s="621"/>
      <c r="CR41" s="622" t="s">
        <v>122</v>
      </c>
      <c r="CS41" s="654"/>
      <c r="CT41" s="654"/>
      <c r="CU41" s="654"/>
      <c r="CV41" s="654"/>
      <c r="CW41" s="654"/>
      <c r="CX41" s="654"/>
      <c r="CY41" s="655"/>
      <c r="CZ41" s="627" t="s">
        <v>122</v>
      </c>
      <c r="DA41" s="652"/>
      <c r="DB41" s="652"/>
      <c r="DC41" s="656"/>
      <c r="DD41" s="631" t="s">
        <v>122</v>
      </c>
      <c r="DE41" s="654"/>
      <c r="DF41" s="654"/>
      <c r="DG41" s="654"/>
      <c r="DH41" s="654"/>
      <c r="DI41" s="654"/>
      <c r="DJ41" s="654"/>
      <c r="DK41" s="655"/>
      <c r="DL41" s="705"/>
      <c r="DM41" s="706"/>
      <c r="DN41" s="706"/>
      <c r="DO41" s="706"/>
      <c r="DP41" s="706"/>
      <c r="DQ41" s="706"/>
      <c r="DR41" s="706"/>
      <c r="DS41" s="706"/>
      <c r="DT41" s="706"/>
      <c r="DU41" s="706"/>
      <c r="DV41" s="707"/>
      <c r="DW41" s="696"/>
      <c r="DX41" s="697"/>
      <c r="DY41" s="697"/>
      <c r="DZ41" s="697"/>
      <c r="EA41" s="697"/>
      <c r="EB41" s="697"/>
      <c r="EC41" s="698"/>
    </row>
    <row r="42" spans="2:133" ht="11.25" customHeight="1" x14ac:dyDescent="0.15">
      <c r="AQ42" s="691" t="s">
        <v>339</v>
      </c>
      <c r="AR42" s="692"/>
      <c r="AS42" s="692"/>
      <c r="AT42" s="692"/>
      <c r="AU42" s="692"/>
      <c r="AV42" s="692"/>
      <c r="AW42" s="692"/>
      <c r="AX42" s="692"/>
      <c r="AY42" s="693"/>
      <c r="AZ42" s="694">
        <v>3528608</v>
      </c>
      <c r="BA42" s="695"/>
      <c r="BB42" s="695"/>
      <c r="BC42" s="695"/>
      <c r="BD42" s="681"/>
      <c r="BE42" s="681"/>
      <c r="BF42" s="683"/>
      <c r="BG42" s="672"/>
      <c r="BH42" s="673"/>
      <c r="BI42" s="673"/>
      <c r="BJ42" s="673"/>
      <c r="BK42" s="673"/>
      <c r="BL42" s="212"/>
      <c r="BM42" s="644" t="s">
        <v>340</v>
      </c>
      <c r="BN42" s="644"/>
      <c r="BO42" s="644"/>
      <c r="BP42" s="644"/>
      <c r="BQ42" s="644"/>
      <c r="BR42" s="644"/>
      <c r="BS42" s="644"/>
      <c r="BT42" s="644"/>
      <c r="BU42" s="645"/>
      <c r="BV42" s="694">
        <v>364</v>
      </c>
      <c r="BW42" s="695"/>
      <c r="BX42" s="695"/>
      <c r="BY42" s="695"/>
      <c r="BZ42" s="695"/>
      <c r="CA42" s="695"/>
      <c r="CB42" s="704"/>
      <c r="CD42" s="619" t="s">
        <v>341</v>
      </c>
      <c r="CE42" s="620"/>
      <c r="CF42" s="620"/>
      <c r="CG42" s="620"/>
      <c r="CH42" s="620"/>
      <c r="CI42" s="620"/>
      <c r="CJ42" s="620"/>
      <c r="CK42" s="620"/>
      <c r="CL42" s="620"/>
      <c r="CM42" s="620"/>
      <c r="CN42" s="620"/>
      <c r="CO42" s="620"/>
      <c r="CP42" s="620"/>
      <c r="CQ42" s="621"/>
      <c r="CR42" s="622">
        <v>11843446</v>
      </c>
      <c r="CS42" s="654"/>
      <c r="CT42" s="654"/>
      <c r="CU42" s="654"/>
      <c r="CV42" s="654"/>
      <c r="CW42" s="654"/>
      <c r="CX42" s="654"/>
      <c r="CY42" s="655"/>
      <c r="CZ42" s="627">
        <v>18.899999999999999</v>
      </c>
      <c r="DA42" s="652"/>
      <c r="DB42" s="652"/>
      <c r="DC42" s="656"/>
      <c r="DD42" s="631">
        <v>1903768</v>
      </c>
      <c r="DE42" s="654"/>
      <c r="DF42" s="654"/>
      <c r="DG42" s="654"/>
      <c r="DH42" s="654"/>
      <c r="DI42" s="654"/>
      <c r="DJ42" s="654"/>
      <c r="DK42" s="655"/>
      <c r="DL42" s="705"/>
      <c r="DM42" s="706"/>
      <c r="DN42" s="706"/>
      <c r="DO42" s="706"/>
      <c r="DP42" s="706"/>
      <c r="DQ42" s="706"/>
      <c r="DR42" s="706"/>
      <c r="DS42" s="706"/>
      <c r="DT42" s="706"/>
      <c r="DU42" s="706"/>
      <c r="DV42" s="707"/>
      <c r="DW42" s="696"/>
      <c r="DX42" s="697"/>
      <c r="DY42" s="697"/>
      <c r="DZ42" s="697"/>
      <c r="EA42" s="697"/>
      <c r="EB42" s="697"/>
      <c r="EC42" s="698"/>
    </row>
    <row r="43" spans="2:133" ht="11.25" customHeight="1" x14ac:dyDescent="0.15">
      <c r="B43" s="202" t="s">
        <v>342</v>
      </c>
      <c r="CD43" s="619" t="s">
        <v>343</v>
      </c>
      <c r="CE43" s="620"/>
      <c r="CF43" s="620"/>
      <c r="CG43" s="620"/>
      <c r="CH43" s="620"/>
      <c r="CI43" s="620"/>
      <c r="CJ43" s="620"/>
      <c r="CK43" s="620"/>
      <c r="CL43" s="620"/>
      <c r="CM43" s="620"/>
      <c r="CN43" s="620"/>
      <c r="CO43" s="620"/>
      <c r="CP43" s="620"/>
      <c r="CQ43" s="621"/>
      <c r="CR43" s="622">
        <v>252649</v>
      </c>
      <c r="CS43" s="654"/>
      <c r="CT43" s="654"/>
      <c r="CU43" s="654"/>
      <c r="CV43" s="654"/>
      <c r="CW43" s="654"/>
      <c r="CX43" s="654"/>
      <c r="CY43" s="655"/>
      <c r="CZ43" s="627">
        <v>0.4</v>
      </c>
      <c r="DA43" s="652"/>
      <c r="DB43" s="652"/>
      <c r="DC43" s="656"/>
      <c r="DD43" s="631">
        <v>252649</v>
      </c>
      <c r="DE43" s="654"/>
      <c r="DF43" s="654"/>
      <c r="DG43" s="654"/>
      <c r="DH43" s="654"/>
      <c r="DI43" s="654"/>
      <c r="DJ43" s="654"/>
      <c r="DK43" s="655"/>
      <c r="DL43" s="705"/>
      <c r="DM43" s="706"/>
      <c r="DN43" s="706"/>
      <c r="DO43" s="706"/>
      <c r="DP43" s="706"/>
      <c r="DQ43" s="706"/>
      <c r="DR43" s="706"/>
      <c r="DS43" s="706"/>
      <c r="DT43" s="706"/>
      <c r="DU43" s="706"/>
      <c r="DV43" s="707"/>
      <c r="DW43" s="696"/>
      <c r="DX43" s="697"/>
      <c r="DY43" s="697"/>
      <c r="DZ43" s="697"/>
      <c r="EA43" s="697"/>
      <c r="EB43" s="697"/>
      <c r="EC43" s="698"/>
    </row>
    <row r="44" spans="2:133" ht="11.25" customHeight="1" x14ac:dyDescent="0.15">
      <c r="B44" s="708" t="s">
        <v>344</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708"/>
      <c r="BV44" s="708"/>
      <c r="BW44" s="708"/>
      <c r="BX44" s="708"/>
      <c r="BY44" s="708"/>
      <c r="BZ44" s="708"/>
      <c r="CA44" s="708"/>
      <c r="CB44" s="708"/>
      <c r="CC44" s="709"/>
      <c r="CD44" s="658" t="s">
        <v>292</v>
      </c>
      <c r="CE44" s="659"/>
      <c r="CF44" s="619" t="s">
        <v>345</v>
      </c>
      <c r="CG44" s="620"/>
      <c r="CH44" s="620"/>
      <c r="CI44" s="620"/>
      <c r="CJ44" s="620"/>
      <c r="CK44" s="620"/>
      <c r="CL44" s="620"/>
      <c r="CM44" s="620"/>
      <c r="CN44" s="620"/>
      <c r="CO44" s="620"/>
      <c r="CP44" s="620"/>
      <c r="CQ44" s="621"/>
      <c r="CR44" s="622">
        <v>11597259</v>
      </c>
      <c r="CS44" s="623"/>
      <c r="CT44" s="623"/>
      <c r="CU44" s="623"/>
      <c r="CV44" s="623"/>
      <c r="CW44" s="623"/>
      <c r="CX44" s="623"/>
      <c r="CY44" s="624"/>
      <c r="CZ44" s="627">
        <v>18.5</v>
      </c>
      <c r="DA44" s="628"/>
      <c r="DB44" s="628"/>
      <c r="DC44" s="634"/>
      <c r="DD44" s="631">
        <v>1733053</v>
      </c>
      <c r="DE44" s="623"/>
      <c r="DF44" s="623"/>
      <c r="DG44" s="623"/>
      <c r="DH44" s="623"/>
      <c r="DI44" s="623"/>
      <c r="DJ44" s="623"/>
      <c r="DK44" s="624"/>
      <c r="DL44" s="705"/>
      <c r="DM44" s="706"/>
      <c r="DN44" s="706"/>
      <c r="DO44" s="706"/>
      <c r="DP44" s="706"/>
      <c r="DQ44" s="706"/>
      <c r="DR44" s="706"/>
      <c r="DS44" s="706"/>
      <c r="DT44" s="706"/>
      <c r="DU44" s="706"/>
      <c r="DV44" s="707"/>
      <c r="DW44" s="696"/>
      <c r="DX44" s="697"/>
      <c r="DY44" s="697"/>
      <c r="DZ44" s="697"/>
      <c r="EA44" s="697"/>
      <c r="EB44" s="697"/>
      <c r="EC44" s="698"/>
    </row>
    <row r="45" spans="2:133" ht="11.25" customHeight="1" x14ac:dyDescent="0.15">
      <c r="B45" s="708" t="s">
        <v>346</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708"/>
      <c r="BV45" s="708"/>
      <c r="BW45" s="708"/>
      <c r="BX45" s="708"/>
      <c r="BY45" s="708"/>
      <c r="BZ45" s="708"/>
      <c r="CA45" s="708"/>
      <c r="CB45" s="708"/>
      <c r="CC45" s="709"/>
      <c r="CD45" s="660"/>
      <c r="CE45" s="661"/>
      <c r="CF45" s="619" t="s">
        <v>347</v>
      </c>
      <c r="CG45" s="620"/>
      <c r="CH45" s="620"/>
      <c r="CI45" s="620"/>
      <c r="CJ45" s="620"/>
      <c r="CK45" s="620"/>
      <c r="CL45" s="620"/>
      <c r="CM45" s="620"/>
      <c r="CN45" s="620"/>
      <c r="CO45" s="620"/>
      <c r="CP45" s="620"/>
      <c r="CQ45" s="621"/>
      <c r="CR45" s="622">
        <v>5218386</v>
      </c>
      <c r="CS45" s="654"/>
      <c r="CT45" s="654"/>
      <c r="CU45" s="654"/>
      <c r="CV45" s="654"/>
      <c r="CW45" s="654"/>
      <c r="CX45" s="654"/>
      <c r="CY45" s="655"/>
      <c r="CZ45" s="627">
        <v>8.3000000000000007</v>
      </c>
      <c r="DA45" s="652"/>
      <c r="DB45" s="652"/>
      <c r="DC45" s="656"/>
      <c r="DD45" s="631">
        <v>197258</v>
      </c>
      <c r="DE45" s="654"/>
      <c r="DF45" s="654"/>
      <c r="DG45" s="654"/>
      <c r="DH45" s="654"/>
      <c r="DI45" s="654"/>
      <c r="DJ45" s="654"/>
      <c r="DK45" s="655"/>
      <c r="DL45" s="705"/>
      <c r="DM45" s="706"/>
      <c r="DN45" s="706"/>
      <c r="DO45" s="706"/>
      <c r="DP45" s="706"/>
      <c r="DQ45" s="706"/>
      <c r="DR45" s="706"/>
      <c r="DS45" s="706"/>
      <c r="DT45" s="706"/>
      <c r="DU45" s="706"/>
      <c r="DV45" s="707"/>
      <c r="DW45" s="696"/>
      <c r="DX45" s="697"/>
      <c r="DY45" s="697"/>
      <c r="DZ45" s="697"/>
      <c r="EA45" s="697"/>
      <c r="EB45" s="697"/>
      <c r="EC45" s="698"/>
    </row>
    <row r="46" spans="2:133" ht="11.25" customHeight="1" x14ac:dyDescent="0.15">
      <c r="B46" s="213"/>
      <c r="CD46" s="660"/>
      <c r="CE46" s="661"/>
      <c r="CF46" s="619" t="s">
        <v>348</v>
      </c>
      <c r="CG46" s="620"/>
      <c r="CH46" s="620"/>
      <c r="CI46" s="620"/>
      <c r="CJ46" s="620"/>
      <c r="CK46" s="620"/>
      <c r="CL46" s="620"/>
      <c r="CM46" s="620"/>
      <c r="CN46" s="620"/>
      <c r="CO46" s="620"/>
      <c r="CP46" s="620"/>
      <c r="CQ46" s="621"/>
      <c r="CR46" s="622">
        <v>6012402</v>
      </c>
      <c r="CS46" s="623"/>
      <c r="CT46" s="623"/>
      <c r="CU46" s="623"/>
      <c r="CV46" s="623"/>
      <c r="CW46" s="623"/>
      <c r="CX46" s="623"/>
      <c r="CY46" s="624"/>
      <c r="CZ46" s="627">
        <v>9.6</v>
      </c>
      <c r="DA46" s="628"/>
      <c r="DB46" s="628"/>
      <c r="DC46" s="634"/>
      <c r="DD46" s="631">
        <v>1477914</v>
      </c>
      <c r="DE46" s="623"/>
      <c r="DF46" s="623"/>
      <c r="DG46" s="623"/>
      <c r="DH46" s="623"/>
      <c r="DI46" s="623"/>
      <c r="DJ46" s="623"/>
      <c r="DK46" s="624"/>
      <c r="DL46" s="705"/>
      <c r="DM46" s="706"/>
      <c r="DN46" s="706"/>
      <c r="DO46" s="706"/>
      <c r="DP46" s="706"/>
      <c r="DQ46" s="706"/>
      <c r="DR46" s="706"/>
      <c r="DS46" s="706"/>
      <c r="DT46" s="706"/>
      <c r="DU46" s="706"/>
      <c r="DV46" s="707"/>
      <c r="DW46" s="696"/>
      <c r="DX46" s="697"/>
      <c r="DY46" s="697"/>
      <c r="DZ46" s="697"/>
      <c r="EA46" s="697"/>
      <c r="EB46" s="697"/>
      <c r="EC46" s="698"/>
    </row>
    <row r="47" spans="2:133" ht="11.25" customHeight="1" x14ac:dyDescent="0.15">
      <c r="B47" s="213"/>
      <c r="CD47" s="660"/>
      <c r="CE47" s="661"/>
      <c r="CF47" s="619" t="s">
        <v>349</v>
      </c>
      <c r="CG47" s="620"/>
      <c r="CH47" s="620"/>
      <c r="CI47" s="620"/>
      <c r="CJ47" s="620"/>
      <c r="CK47" s="620"/>
      <c r="CL47" s="620"/>
      <c r="CM47" s="620"/>
      <c r="CN47" s="620"/>
      <c r="CO47" s="620"/>
      <c r="CP47" s="620"/>
      <c r="CQ47" s="621"/>
      <c r="CR47" s="622">
        <v>246187</v>
      </c>
      <c r="CS47" s="654"/>
      <c r="CT47" s="654"/>
      <c r="CU47" s="654"/>
      <c r="CV47" s="654"/>
      <c r="CW47" s="654"/>
      <c r="CX47" s="654"/>
      <c r="CY47" s="655"/>
      <c r="CZ47" s="627">
        <v>0.4</v>
      </c>
      <c r="DA47" s="652"/>
      <c r="DB47" s="652"/>
      <c r="DC47" s="656"/>
      <c r="DD47" s="631">
        <v>170715</v>
      </c>
      <c r="DE47" s="654"/>
      <c r="DF47" s="654"/>
      <c r="DG47" s="654"/>
      <c r="DH47" s="654"/>
      <c r="DI47" s="654"/>
      <c r="DJ47" s="654"/>
      <c r="DK47" s="655"/>
      <c r="DL47" s="705"/>
      <c r="DM47" s="706"/>
      <c r="DN47" s="706"/>
      <c r="DO47" s="706"/>
      <c r="DP47" s="706"/>
      <c r="DQ47" s="706"/>
      <c r="DR47" s="706"/>
      <c r="DS47" s="706"/>
      <c r="DT47" s="706"/>
      <c r="DU47" s="706"/>
      <c r="DV47" s="707"/>
      <c r="DW47" s="696"/>
      <c r="DX47" s="697"/>
      <c r="DY47" s="697"/>
      <c r="DZ47" s="697"/>
      <c r="EA47" s="697"/>
      <c r="EB47" s="697"/>
      <c r="EC47" s="698"/>
    </row>
    <row r="48" spans="2:133" x14ac:dyDescent="0.15">
      <c r="B48" s="213"/>
      <c r="CD48" s="662"/>
      <c r="CE48" s="663"/>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7" t="s">
        <v>122</v>
      </c>
      <c r="DA48" s="628"/>
      <c r="DB48" s="628"/>
      <c r="DC48" s="634"/>
      <c r="DD48" s="631" t="s">
        <v>122</v>
      </c>
      <c r="DE48" s="623"/>
      <c r="DF48" s="623"/>
      <c r="DG48" s="623"/>
      <c r="DH48" s="623"/>
      <c r="DI48" s="623"/>
      <c r="DJ48" s="623"/>
      <c r="DK48" s="624"/>
      <c r="DL48" s="705"/>
      <c r="DM48" s="706"/>
      <c r="DN48" s="706"/>
      <c r="DO48" s="706"/>
      <c r="DP48" s="706"/>
      <c r="DQ48" s="706"/>
      <c r="DR48" s="706"/>
      <c r="DS48" s="706"/>
      <c r="DT48" s="706"/>
      <c r="DU48" s="706"/>
      <c r="DV48" s="707"/>
      <c r="DW48" s="696"/>
      <c r="DX48" s="697"/>
      <c r="DY48" s="697"/>
      <c r="DZ48" s="697"/>
      <c r="EA48" s="697"/>
      <c r="EB48" s="697"/>
      <c r="EC48" s="698"/>
    </row>
    <row r="49" spans="2:133" ht="11.25" customHeight="1" x14ac:dyDescent="0.15">
      <c r="B49" s="213"/>
      <c r="CD49" s="643" t="s">
        <v>351</v>
      </c>
      <c r="CE49" s="644"/>
      <c r="CF49" s="644"/>
      <c r="CG49" s="644"/>
      <c r="CH49" s="644"/>
      <c r="CI49" s="644"/>
      <c r="CJ49" s="644"/>
      <c r="CK49" s="644"/>
      <c r="CL49" s="644"/>
      <c r="CM49" s="644"/>
      <c r="CN49" s="644"/>
      <c r="CO49" s="644"/>
      <c r="CP49" s="644"/>
      <c r="CQ49" s="645"/>
      <c r="CR49" s="694">
        <v>62549601</v>
      </c>
      <c r="CS49" s="681"/>
      <c r="CT49" s="681"/>
      <c r="CU49" s="681"/>
      <c r="CV49" s="681"/>
      <c r="CW49" s="681"/>
      <c r="CX49" s="681"/>
      <c r="CY49" s="710"/>
      <c r="CZ49" s="702">
        <v>100</v>
      </c>
      <c r="DA49" s="711"/>
      <c r="DB49" s="711"/>
      <c r="DC49" s="712"/>
      <c r="DD49" s="713">
        <v>39946057</v>
      </c>
      <c r="DE49" s="681"/>
      <c r="DF49" s="681"/>
      <c r="DG49" s="681"/>
      <c r="DH49" s="681"/>
      <c r="DI49" s="681"/>
      <c r="DJ49" s="681"/>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j6h3yfH9iVByBU0aCGhqEhvK+399p2Y0dZWrBIUUt7Yi94djXpLtsdv2wPg+PXrydT/MXavYc49bk3+8+bsxwA==" saltValue="E3OXsTwb9aJlU991i2XR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1" t="s">
        <v>353</v>
      </c>
      <c r="DK2" s="722"/>
      <c r="DL2" s="722"/>
      <c r="DM2" s="722"/>
      <c r="DN2" s="722"/>
      <c r="DO2" s="723"/>
      <c r="DP2" s="216"/>
      <c r="DQ2" s="721" t="s">
        <v>354</v>
      </c>
      <c r="DR2" s="722"/>
      <c r="DS2" s="722"/>
      <c r="DT2" s="722"/>
      <c r="DU2" s="722"/>
      <c r="DV2" s="722"/>
      <c r="DW2" s="722"/>
      <c r="DX2" s="722"/>
      <c r="DY2" s="722"/>
      <c r="DZ2" s="72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4" t="s">
        <v>355</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220"/>
      <c r="BA4" s="220"/>
      <c r="BB4" s="220"/>
      <c r="BC4" s="220"/>
      <c r="BD4" s="220"/>
      <c r="BE4" s="221"/>
      <c r="BF4" s="221"/>
      <c r="BG4" s="221"/>
      <c r="BH4" s="221"/>
      <c r="BI4" s="221"/>
      <c r="BJ4" s="221"/>
      <c r="BK4" s="221"/>
      <c r="BL4" s="221"/>
      <c r="BM4" s="221"/>
      <c r="BN4" s="221"/>
      <c r="BO4" s="221"/>
      <c r="BP4" s="221"/>
      <c r="BQ4" s="725" t="s">
        <v>356</v>
      </c>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222"/>
    </row>
    <row r="5" spans="1:131" s="223" customFormat="1" ht="26.25" customHeight="1" x14ac:dyDescent="0.15">
      <c r="A5" s="726" t="s">
        <v>357</v>
      </c>
      <c r="B5" s="727"/>
      <c r="C5" s="727"/>
      <c r="D5" s="727"/>
      <c r="E5" s="727"/>
      <c r="F5" s="727"/>
      <c r="G5" s="727"/>
      <c r="H5" s="727"/>
      <c r="I5" s="727"/>
      <c r="J5" s="727"/>
      <c r="K5" s="727"/>
      <c r="L5" s="727"/>
      <c r="M5" s="727"/>
      <c r="N5" s="727"/>
      <c r="O5" s="727"/>
      <c r="P5" s="728"/>
      <c r="Q5" s="732" t="s">
        <v>358</v>
      </c>
      <c r="R5" s="733"/>
      <c r="S5" s="733"/>
      <c r="T5" s="733"/>
      <c r="U5" s="734"/>
      <c r="V5" s="732" t="s">
        <v>359</v>
      </c>
      <c r="W5" s="733"/>
      <c r="X5" s="733"/>
      <c r="Y5" s="733"/>
      <c r="Z5" s="734"/>
      <c r="AA5" s="732" t="s">
        <v>360</v>
      </c>
      <c r="AB5" s="733"/>
      <c r="AC5" s="733"/>
      <c r="AD5" s="733"/>
      <c r="AE5" s="733"/>
      <c r="AF5" s="738" t="s">
        <v>361</v>
      </c>
      <c r="AG5" s="733"/>
      <c r="AH5" s="733"/>
      <c r="AI5" s="733"/>
      <c r="AJ5" s="739"/>
      <c r="AK5" s="733" t="s">
        <v>362</v>
      </c>
      <c r="AL5" s="733"/>
      <c r="AM5" s="733"/>
      <c r="AN5" s="733"/>
      <c r="AO5" s="734"/>
      <c r="AP5" s="732" t="s">
        <v>363</v>
      </c>
      <c r="AQ5" s="733"/>
      <c r="AR5" s="733"/>
      <c r="AS5" s="733"/>
      <c r="AT5" s="734"/>
      <c r="AU5" s="732" t="s">
        <v>364</v>
      </c>
      <c r="AV5" s="733"/>
      <c r="AW5" s="733"/>
      <c r="AX5" s="733"/>
      <c r="AY5" s="739"/>
      <c r="AZ5" s="220"/>
      <c r="BA5" s="220"/>
      <c r="BB5" s="220"/>
      <c r="BC5" s="220"/>
      <c r="BD5" s="220"/>
      <c r="BE5" s="221"/>
      <c r="BF5" s="221"/>
      <c r="BG5" s="221"/>
      <c r="BH5" s="221"/>
      <c r="BI5" s="221"/>
      <c r="BJ5" s="221"/>
      <c r="BK5" s="221"/>
      <c r="BL5" s="221"/>
      <c r="BM5" s="221"/>
      <c r="BN5" s="221"/>
      <c r="BO5" s="221"/>
      <c r="BP5" s="221"/>
      <c r="BQ5" s="726" t="s">
        <v>365</v>
      </c>
      <c r="BR5" s="727"/>
      <c r="BS5" s="727"/>
      <c r="BT5" s="727"/>
      <c r="BU5" s="727"/>
      <c r="BV5" s="727"/>
      <c r="BW5" s="727"/>
      <c r="BX5" s="727"/>
      <c r="BY5" s="727"/>
      <c r="BZ5" s="727"/>
      <c r="CA5" s="727"/>
      <c r="CB5" s="727"/>
      <c r="CC5" s="727"/>
      <c r="CD5" s="727"/>
      <c r="CE5" s="727"/>
      <c r="CF5" s="727"/>
      <c r="CG5" s="728"/>
      <c r="CH5" s="732" t="s">
        <v>366</v>
      </c>
      <c r="CI5" s="733"/>
      <c r="CJ5" s="733"/>
      <c r="CK5" s="733"/>
      <c r="CL5" s="734"/>
      <c r="CM5" s="732" t="s">
        <v>367</v>
      </c>
      <c r="CN5" s="733"/>
      <c r="CO5" s="733"/>
      <c r="CP5" s="733"/>
      <c r="CQ5" s="734"/>
      <c r="CR5" s="732" t="s">
        <v>368</v>
      </c>
      <c r="CS5" s="733"/>
      <c r="CT5" s="733"/>
      <c r="CU5" s="733"/>
      <c r="CV5" s="734"/>
      <c r="CW5" s="732" t="s">
        <v>369</v>
      </c>
      <c r="CX5" s="733"/>
      <c r="CY5" s="733"/>
      <c r="CZ5" s="733"/>
      <c r="DA5" s="734"/>
      <c r="DB5" s="732" t="s">
        <v>370</v>
      </c>
      <c r="DC5" s="733"/>
      <c r="DD5" s="733"/>
      <c r="DE5" s="733"/>
      <c r="DF5" s="734"/>
      <c r="DG5" s="762" t="s">
        <v>371</v>
      </c>
      <c r="DH5" s="763"/>
      <c r="DI5" s="763"/>
      <c r="DJ5" s="763"/>
      <c r="DK5" s="764"/>
      <c r="DL5" s="762" t="s">
        <v>372</v>
      </c>
      <c r="DM5" s="763"/>
      <c r="DN5" s="763"/>
      <c r="DO5" s="763"/>
      <c r="DP5" s="764"/>
      <c r="DQ5" s="732" t="s">
        <v>373</v>
      </c>
      <c r="DR5" s="733"/>
      <c r="DS5" s="733"/>
      <c r="DT5" s="733"/>
      <c r="DU5" s="734"/>
      <c r="DV5" s="732" t="s">
        <v>364</v>
      </c>
      <c r="DW5" s="733"/>
      <c r="DX5" s="733"/>
      <c r="DY5" s="733"/>
      <c r="DZ5" s="739"/>
      <c r="EA5" s="222"/>
    </row>
    <row r="6" spans="1:131" s="223" customFormat="1" ht="26.25" customHeight="1" thickBot="1" x14ac:dyDescent="0.2">
      <c r="A6" s="729"/>
      <c r="B6" s="730"/>
      <c r="C6" s="730"/>
      <c r="D6" s="730"/>
      <c r="E6" s="730"/>
      <c r="F6" s="730"/>
      <c r="G6" s="730"/>
      <c r="H6" s="730"/>
      <c r="I6" s="730"/>
      <c r="J6" s="730"/>
      <c r="K6" s="730"/>
      <c r="L6" s="730"/>
      <c r="M6" s="730"/>
      <c r="N6" s="730"/>
      <c r="O6" s="730"/>
      <c r="P6" s="731"/>
      <c r="Q6" s="735"/>
      <c r="R6" s="736"/>
      <c r="S6" s="736"/>
      <c r="T6" s="736"/>
      <c r="U6" s="737"/>
      <c r="V6" s="735"/>
      <c r="W6" s="736"/>
      <c r="X6" s="736"/>
      <c r="Y6" s="736"/>
      <c r="Z6" s="737"/>
      <c r="AA6" s="735"/>
      <c r="AB6" s="736"/>
      <c r="AC6" s="736"/>
      <c r="AD6" s="736"/>
      <c r="AE6" s="736"/>
      <c r="AF6" s="740"/>
      <c r="AG6" s="736"/>
      <c r="AH6" s="736"/>
      <c r="AI6" s="736"/>
      <c r="AJ6" s="741"/>
      <c r="AK6" s="736"/>
      <c r="AL6" s="736"/>
      <c r="AM6" s="736"/>
      <c r="AN6" s="736"/>
      <c r="AO6" s="737"/>
      <c r="AP6" s="735"/>
      <c r="AQ6" s="736"/>
      <c r="AR6" s="736"/>
      <c r="AS6" s="736"/>
      <c r="AT6" s="737"/>
      <c r="AU6" s="735"/>
      <c r="AV6" s="736"/>
      <c r="AW6" s="736"/>
      <c r="AX6" s="736"/>
      <c r="AY6" s="741"/>
      <c r="AZ6" s="220"/>
      <c r="BA6" s="220"/>
      <c r="BB6" s="220"/>
      <c r="BC6" s="220"/>
      <c r="BD6" s="220"/>
      <c r="BE6" s="221"/>
      <c r="BF6" s="221"/>
      <c r="BG6" s="221"/>
      <c r="BH6" s="221"/>
      <c r="BI6" s="221"/>
      <c r="BJ6" s="221"/>
      <c r="BK6" s="221"/>
      <c r="BL6" s="221"/>
      <c r="BM6" s="221"/>
      <c r="BN6" s="221"/>
      <c r="BO6" s="221"/>
      <c r="BP6" s="221"/>
      <c r="BQ6" s="729"/>
      <c r="BR6" s="730"/>
      <c r="BS6" s="730"/>
      <c r="BT6" s="730"/>
      <c r="BU6" s="730"/>
      <c r="BV6" s="730"/>
      <c r="BW6" s="730"/>
      <c r="BX6" s="730"/>
      <c r="BY6" s="730"/>
      <c r="BZ6" s="730"/>
      <c r="CA6" s="730"/>
      <c r="CB6" s="730"/>
      <c r="CC6" s="730"/>
      <c r="CD6" s="730"/>
      <c r="CE6" s="730"/>
      <c r="CF6" s="730"/>
      <c r="CG6" s="731"/>
      <c r="CH6" s="735"/>
      <c r="CI6" s="736"/>
      <c r="CJ6" s="736"/>
      <c r="CK6" s="736"/>
      <c r="CL6" s="737"/>
      <c r="CM6" s="735"/>
      <c r="CN6" s="736"/>
      <c r="CO6" s="736"/>
      <c r="CP6" s="736"/>
      <c r="CQ6" s="737"/>
      <c r="CR6" s="735"/>
      <c r="CS6" s="736"/>
      <c r="CT6" s="736"/>
      <c r="CU6" s="736"/>
      <c r="CV6" s="737"/>
      <c r="CW6" s="735"/>
      <c r="CX6" s="736"/>
      <c r="CY6" s="736"/>
      <c r="CZ6" s="736"/>
      <c r="DA6" s="737"/>
      <c r="DB6" s="735"/>
      <c r="DC6" s="736"/>
      <c r="DD6" s="736"/>
      <c r="DE6" s="736"/>
      <c r="DF6" s="737"/>
      <c r="DG6" s="765"/>
      <c r="DH6" s="766"/>
      <c r="DI6" s="766"/>
      <c r="DJ6" s="766"/>
      <c r="DK6" s="767"/>
      <c r="DL6" s="765"/>
      <c r="DM6" s="766"/>
      <c r="DN6" s="766"/>
      <c r="DO6" s="766"/>
      <c r="DP6" s="767"/>
      <c r="DQ6" s="735"/>
      <c r="DR6" s="736"/>
      <c r="DS6" s="736"/>
      <c r="DT6" s="736"/>
      <c r="DU6" s="737"/>
      <c r="DV6" s="735"/>
      <c r="DW6" s="736"/>
      <c r="DX6" s="736"/>
      <c r="DY6" s="736"/>
      <c r="DZ6" s="741"/>
      <c r="EA6" s="222"/>
    </row>
    <row r="7" spans="1:131" s="223" customFormat="1" ht="26.25" customHeight="1" thickTop="1" x14ac:dyDescent="0.15">
      <c r="A7" s="224">
        <v>1</v>
      </c>
      <c r="B7" s="748" t="s">
        <v>374</v>
      </c>
      <c r="C7" s="749"/>
      <c r="D7" s="749"/>
      <c r="E7" s="749"/>
      <c r="F7" s="749"/>
      <c r="G7" s="749"/>
      <c r="H7" s="749"/>
      <c r="I7" s="749"/>
      <c r="J7" s="749"/>
      <c r="K7" s="749"/>
      <c r="L7" s="749"/>
      <c r="M7" s="749"/>
      <c r="N7" s="749"/>
      <c r="O7" s="749"/>
      <c r="P7" s="750"/>
      <c r="Q7" s="751">
        <v>65808</v>
      </c>
      <c r="R7" s="752"/>
      <c r="S7" s="752"/>
      <c r="T7" s="752"/>
      <c r="U7" s="752"/>
      <c r="V7" s="752">
        <v>62599</v>
      </c>
      <c r="W7" s="752"/>
      <c r="X7" s="752"/>
      <c r="Y7" s="752"/>
      <c r="Z7" s="752"/>
      <c r="AA7" s="752">
        <v>3209</v>
      </c>
      <c r="AB7" s="752"/>
      <c r="AC7" s="752"/>
      <c r="AD7" s="752"/>
      <c r="AE7" s="753"/>
      <c r="AF7" s="754">
        <v>2207</v>
      </c>
      <c r="AG7" s="755"/>
      <c r="AH7" s="755"/>
      <c r="AI7" s="755"/>
      <c r="AJ7" s="756"/>
      <c r="AK7" s="757">
        <v>4651</v>
      </c>
      <c r="AL7" s="758"/>
      <c r="AM7" s="758"/>
      <c r="AN7" s="758"/>
      <c r="AO7" s="758"/>
      <c r="AP7" s="758">
        <v>61969</v>
      </c>
      <c r="AQ7" s="758"/>
      <c r="AR7" s="758"/>
      <c r="AS7" s="758"/>
      <c r="AT7" s="758"/>
      <c r="AU7" s="759"/>
      <c r="AV7" s="759"/>
      <c r="AW7" s="759"/>
      <c r="AX7" s="759"/>
      <c r="AY7" s="760"/>
      <c r="AZ7" s="220"/>
      <c r="BA7" s="220"/>
      <c r="BB7" s="220"/>
      <c r="BC7" s="220"/>
      <c r="BD7" s="220"/>
      <c r="BE7" s="221"/>
      <c r="BF7" s="221"/>
      <c r="BG7" s="221"/>
      <c r="BH7" s="221"/>
      <c r="BI7" s="221"/>
      <c r="BJ7" s="221"/>
      <c r="BK7" s="221"/>
      <c r="BL7" s="221"/>
      <c r="BM7" s="221"/>
      <c r="BN7" s="221"/>
      <c r="BO7" s="221"/>
      <c r="BP7" s="221"/>
      <c r="BQ7" s="224">
        <v>1</v>
      </c>
      <c r="BR7" s="225"/>
      <c r="BS7" s="745" t="s">
        <v>557</v>
      </c>
      <c r="BT7" s="746"/>
      <c r="BU7" s="746"/>
      <c r="BV7" s="746"/>
      <c r="BW7" s="746"/>
      <c r="BX7" s="746"/>
      <c r="BY7" s="746"/>
      <c r="BZ7" s="746"/>
      <c r="CA7" s="746"/>
      <c r="CB7" s="746"/>
      <c r="CC7" s="746"/>
      <c r="CD7" s="746"/>
      <c r="CE7" s="746"/>
      <c r="CF7" s="746"/>
      <c r="CG7" s="761"/>
      <c r="CH7" s="742">
        <v>-0.4</v>
      </c>
      <c r="CI7" s="743"/>
      <c r="CJ7" s="743"/>
      <c r="CK7" s="743"/>
      <c r="CL7" s="744"/>
      <c r="CM7" s="742">
        <v>89</v>
      </c>
      <c r="CN7" s="743"/>
      <c r="CO7" s="743"/>
      <c r="CP7" s="743"/>
      <c r="CQ7" s="744"/>
      <c r="CR7" s="742">
        <v>6</v>
      </c>
      <c r="CS7" s="743"/>
      <c r="CT7" s="743"/>
      <c r="CU7" s="743"/>
      <c r="CV7" s="744"/>
      <c r="CW7" s="742" t="s">
        <v>490</v>
      </c>
      <c r="CX7" s="743"/>
      <c r="CY7" s="743"/>
      <c r="CZ7" s="743"/>
      <c r="DA7" s="744"/>
      <c r="DB7" s="742" t="s">
        <v>490</v>
      </c>
      <c r="DC7" s="743"/>
      <c r="DD7" s="743"/>
      <c r="DE7" s="743"/>
      <c r="DF7" s="744"/>
      <c r="DG7" s="742" t="s">
        <v>490</v>
      </c>
      <c r="DH7" s="743"/>
      <c r="DI7" s="743"/>
      <c r="DJ7" s="743"/>
      <c r="DK7" s="744"/>
      <c r="DL7" s="742" t="s">
        <v>490</v>
      </c>
      <c r="DM7" s="743"/>
      <c r="DN7" s="743"/>
      <c r="DO7" s="743"/>
      <c r="DP7" s="744"/>
      <c r="DQ7" s="742" t="s">
        <v>490</v>
      </c>
      <c r="DR7" s="743"/>
      <c r="DS7" s="743"/>
      <c r="DT7" s="743"/>
      <c r="DU7" s="744"/>
      <c r="DV7" s="745"/>
      <c r="DW7" s="746"/>
      <c r="DX7" s="746"/>
      <c r="DY7" s="746"/>
      <c r="DZ7" s="747"/>
      <c r="EA7" s="222"/>
    </row>
    <row r="8" spans="1:131" s="223" customFormat="1" ht="26.25" customHeight="1" x14ac:dyDescent="0.15">
      <c r="A8" s="226">
        <v>2</v>
      </c>
      <c r="B8" s="779"/>
      <c r="C8" s="780"/>
      <c r="D8" s="780"/>
      <c r="E8" s="780"/>
      <c r="F8" s="780"/>
      <c r="G8" s="780"/>
      <c r="H8" s="780"/>
      <c r="I8" s="780"/>
      <c r="J8" s="780"/>
      <c r="K8" s="780"/>
      <c r="L8" s="780"/>
      <c r="M8" s="780"/>
      <c r="N8" s="780"/>
      <c r="O8" s="780"/>
      <c r="P8" s="781"/>
      <c r="Q8" s="782"/>
      <c r="R8" s="783"/>
      <c r="S8" s="783"/>
      <c r="T8" s="783"/>
      <c r="U8" s="783"/>
      <c r="V8" s="783"/>
      <c r="W8" s="783"/>
      <c r="X8" s="783"/>
      <c r="Y8" s="783"/>
      <c r="Z8" s="783"/>
      <c r="AA8" s="783"/>
      <c r="AB8" s="783"/>
      <c r="AC8" s="783"/>
      <c r="AD8" s="783"/>
      <c r="AE8" s="784"/>
      <c r="AF8" s="785"/>
      <c r="AG8" s="786"/>
      <c r="AH8" s="786"/>
      <c r="AI8" s="786"/>
      <c r="AJ8" s="787"/>
      <c r="AK8" s="768"/>
      <c r="AL8" s="769"/>
      <c r="AM8" s="769"/>
      <c r="AN8" s="769"/>
      <c r="AO8" s="769"/>
      <c r="AP8" s="769"/>
      <c r="AQ8" s="769"/>
      <c r="AR8" s="769"/>
      <c r="AS8" s="769"/>
      <c r="AT8" s="769"/>
      <c r="AU8" s="770"/>
      <c r="AV8" s="770"/>
      <c r="AW8" s="770"/>
      <c r="AX8" s="770"/>
      <c r="AY8" s="771"/>
      <c r="AZ8" s="220"/>
      <c r="BA8" s="220"/>
      <c r="BB8" s="220"/>
      <c r="BC8" s="220"/>
      <c r="BD8" s="220"/>
      <c r="BE8" s="221"/>
      <c r="BF8" s="221"/>
      <c r="BG8" s="221"/>
      <c r="BH8" s="221"/>
      <c r="BI8" s="221"/>
      <c r="BJ8" s="221"/>
      <c r="BK8" s="221"/>
      <c r="BL8" s="221"/>
      <c r="BM8" s="221"/>
      <c r="BN8" s="221"/>
      <c r="BO8" s="221"/>
      <c r="BP8" s="221"/>
      <c r="BQ8" s="226">
        <v>2</v>
      </c>
      <c r="BR8" s="227"/>
      <c r="BS8" s="772" t="s">
        <v>558</v>
      </c>
      <c r="BT8" s="773"/>
      <c r="BU8" s="773"/>
      <c r="BV8" s="773"/>
      <c r="BW8" s="773"/>
      <c r="BX8" s="773"/>
      <c r="BY8" s="773"/>
      <c r="BZ8" s="773"/>
      <c r="CA8" s="773"/>
      <c r="CB8" s="773"/>
      <c r="CC8" s="773"/>
      <c r="CD8" s="773"/>
      <c r="CE8" s="773"/>
      <c r="CF8" s="773"/>
      <c r="CG8" s="774"/>
      <c r="CH8" s="775">
        <v>14</v>
      </c>
      <c r="CI8" s="776"/>
      <c r="CJ8" s="776"/>
      <c r="CK8" s="776"/>
      <c r="CL8" s="777"/>
      <c r="CM8" s="775">
        <v>113</v>
      </c>
      <c r="CN8" s="776"/>
      <c r="CO8" s="776"/>
      <c r="CP8" s="776"/>
      <c r="CQ8" s="777"/>
      <c r="CR8" s="775">
        <v>10</v>
      </c>
      <c r="CS8" s="776"/>
      <c r="CT8" s="776"/>
      <c r="CU8" s="776"/>
      <c r="CV8" s="777"/>
      <c r="CW8" s="775" t="s">
        <v>490</v>
      </c>
      <c r="CX8" s="776"/>
      <c r="CY8" s="776"/>
      <c r="CZ8" s="776"/>
      <c r="DA8" s="777"/>
      <c r="DB8" s="775" t="s">
        <v>490</v>
      </c>
      <c r="DC8" s="776"/>
      <c r="DD8" s="776"/>
      <c r="DE8" s="776"/>
      <c r="DF8" s="777"/>
      <c r="DG8" s="775" t="s">
        <v>490</v>
      </c>
      <c r="DH8" s="776"/>
      <c r="DI8" s="776"/>
      <c r="DJ8" s="776"/>
      <c r="DK8" s="777"/>
      <c r="DL8" s="775" t="s">
        <v>490</v>
      </c>
      <c r="DM8" s="776"/>
      <c r="DN8" s="776"/>
      <c r="DO8" s="776"/>
      <c r="DP8" s="777"/>
      <c r="DQ8" s="775" t="s">
        <v>490</v>
      </c>
      <c r="DR8" s="776"/>
      <c r="DS8" s="776"/>
      <c r="DT8" s="776"/>
      <c r="DU8" s="777"/>
      <c r="DV8" s="772"/>
      <c r="DW8" s="773"/>
      <c r="DX8" s="773"/>
      <c r="DY8" s="773"/>
      <c r="DZ8" s="778"/>
      <c r="EA8" s="222"/>
    </row>
    <row r="9" spans="1:131" s="223" customFormat="1" ht="26.25" customHeight="1" x14ac:dyDescent="0.15">
      <c r="A9" s="226">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68"/>
      <c r="AL9" s="769"/>
      <c r="AM9" s="769"/>
      <c r="AN9" s="769"/>
      <c r="AO9" s="769"/>
      <c r="AP9" s="769"/>
      <c r="AQ9" s="769"/>
      <c r="AR9" s="769"/>
      <c r="AS9" s="769"/>
      <c r="AT9" s="769"/>
      <c r="AU9" s="770"/>
      <c r="AV9" s="770"/>
      <c r="AW9" s="770"/>
      <c r="AX9" s="770"/>
      <c r="AY9" s="771"/>
      <c r="AZ9" s="220"/>
      <c r="BA9" s="220"/>
      <c r="BB9" s="220"/>
      <c r="BC9" s="220"/>
      <c r="BD9" s="220"/>
      <c r="BE9" s="221"/>
      <c r="BF9" s="221"/>
      <c r="BG9" s="221"/>
      <c r="BH9" s="221"/>
      <c r="BI9" s="221"/>
      <c r="BJ9" s="221"/>
      <c r="BK9" s="221"/>
      <c r="BL9" s="221"/>
      <c r="BM9" s="221"/>
      <c r="BN9" s="221"/>
      <c r="BO9" s="221"/>
      <c r="BP9" s="221"/>
      <c r="BQ9" s="226">
        <v>3</v>
      </c>
      <c r="BR9" s="227"/>
      <c r="BS9" s="772" t="s">
        <v>559</v>
      </c>
      <c r="BT9" s="773"/>
      <c r="BU9" s="773"/>
      <c r="BV9" s="773"/>
      <c r="BW9" s="773"/>
      <c r="BX9" s="773"/>
      <c r="BY9" s="773"/>
      <c r="BZ9" s="773"/>
      <c r="CA9" s="773"/>
      <c r="CB9" s="773"/>
      <c r="CC9" s="773"/>
      <c r="CD9" s="773"/>
      <c r="CE9" s="773"/>
      <c r="CF9" s="773"/>
      <c r="CG9" s="774"/>
      <c r="CH9" s="775">
        <v>3</v>
      </c>
      <c r="CI9" s="776"/>
      <c r="CJ9" s="776"/>
      <c r="CK9" s="776"/>
      <c r="CL9" s="777"/>
      <c r="CM9" s="775">
        <v>87</v>
      </c>
      <c r="CN9" s="776"/>
      <c r="CO9" s="776"/>
      <c r="CP9" s="776"/>
      <c r="CQ9" s="777"/>
      <c r="CR9" s="775">
        <v>28</v>
      </c>
      <c r="CS9" s="776"/>
      <c r="CT9" s="776"/>
      <c r="CU9" s="776"/>
      <c r="CV9" s="777"/>
      <c r="CW9" s="775" t="s">
        <v>490</v>
      </c>
      <c r="CX9" s="776"/>
      <c r="CY9" s="776"/>
      <c r="CZ9" s="776"/>
      <c r="DA9" s="777"/>
      <c r="DB9" s="775" t="s">
        <v>490</v>
      </c>
      <c r="DC9" s="776"/>
      <c r="DD9" s="776"/>
      <c r="DE9" s="776"/>
      <c r="DF9" s="777"/>
      <c r="DG9" s="775" t="s">
        <v>490</v>
      </c>
      <c r="DH9" s="776"/>
      <c r="DI9" s="776"/>
      <c r="DJ9" s="776"/>
      <c r="DK9" s="777"/>
      <c r="DL9" s="775" t="s">
        <v>490</v>
      </c>
      <c r="DM9" s="776"/>
      <c r="DN9" s="776"/>
      <c r="DO9" s="776"/>
      <c r="DP9" s="777"/>
      <c r="DQ9" s="775" t="s">
        <v>490</v>
      </c>
      <c r="DR9" s="776"/>
      <c r="DS9" s="776"/>
      <c r="DT9" s="776"/>
      <c r="DU9" s="777"/>
      <c r="DV9" s="772"/>
      <c r="DW9" s="773"/>
      <c r="DX9" s="773"/>
      <c r="DY9" s="773"/>
      <c r="DZ9" s="778"/>
      <c r="EA9" s="222"/>
    </row>
    <row r="10" spans="1:131" s="223" customFormat="1" ht="26.25" customHeight="1" x14ac:dyDescent="0.15">
      <c r="A10" s="226">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68"/>
      <c r="AL10" s="769"/>
      <c r="AM10" s="769"/>
      <c r="AN10" s="769"/>
      <c r="AO10" s="769"/>
      <c r="AP10" s="769"/>
      <c r="AQ10" s="769"/>
      <c r="AR10" s="769"/>
      <c r="AS10" s="769"/>
      <c r="AT10" s="769"/>
      <c r="AU10" s="770"/>
      <c r="AV10" s="770"/>
      <c r="AW10" s="770"/>
      <c r="AX10" s="770"/>
      <c r="AY10" s="771"/>
      <c r="AZ10" s="220"/>
      <c r="BA10" s="220"/>
      <c r="BB10" s="220"/>
      <c r="BC10" s="220"/>
      <c r="BD10" s="220"/>
      <c r="BE10" s="221"/>
      <c r="BF10" s="221"/>
      <c r="BG10" s="221"/>
      <c r="BH10" s="221"/>
      <c r="BI10" s="221"/>
      <c r="BJ10" s="221"/>
      <c r="BK10" s="221"/>
      <c r="BL10" s="221"/>
      <c r="BM10" s="221"/>
      <c r="BN10" s="221"/>
      <c r="BO10" s="221"/>
      <c r="BP10" s="221"/>
      <c r="BQ10" s="226">
        <v>4</v>
      </c>
      <c r="BR10" s="227"/>
      <c r="BS10" s="772"/>
      <c r="BT10" s="773"/>
      <c r="BU10" s="773"/>
      <c r="BV10" s="773"/>
      <c r="BW10" s="773"/>
      <c r="BX10" s="773"/>
      <c r="BY10" s="773"/>
      <c r="BZ10" s="773"/>
      <c r="CA10" s="773"/>
      <c r="CB10" s="773"/>
      <c r="CC10" s="773"/>
      <c r="CD10" s="773"/>
      <c r="CE10" s="773"/>
      <c r="CF10" s="773"/>
      <c r="CG10" s="774"/>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2"/>
      <c r="DW10" s="773"/>
      <c r="DX10" s="773"/>
      <c r="DY10" s="773"/>
      <c r="DZ10" s="778"/>
      <c r="EA10" s="222"/>
    </row>
    <row r="11" spans="1:131" s="223" customFormat="1" ht="26.25" customHeight="1" x14ac:dyDescent="0.15">
      <c r="A11" s="226">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68"/>
      <c r="AL11" s="769"/>
      <c r="AM11" s="769"/>
      <c r="AN11" s="769"/>
      <c r="AO11" s="769"/>
      <c r="AP11" s="769"/>
      <c r="AQ11" s="769"/>
      <c r="AR11" s="769"/>
      <c r="AS11" s="769"/>
      <c r="AT11" s="769"/>
      <c r="AU11" s="770"/>
      <c r="AV11" s="770"/>
      <c r="AW11" s="770"/>
      <c r="AX11" s="770"/>
      <c r="AY11" s="771"/>
      <c r="AZ11" s="220"/>
      <c r="BA11" s="220"/>
      <c r="BB11" s="220"/>
      <c r="BC11" s="220"/>
      <c r="BD11" s="220"/>
      <c r="BE11" s="221"/>
      <c r="BF11" s="221"/>
      <c r="BG11" s="221"/>
      <c r="BH11" s="221"/>
      <c r="BI11" s="221"/>
      <c r="BJ11" s="221"/>
      <c r="BK11" s="221"/>
      <c r="BL11" s="221"/>
      <c r="BM11" s="221"/>
      <c r="BN11" s="221"/>
      <c r="BO11" s="221"/>
      <c r="BP11" s="221"/>
      <c r="BQ11" s="226">
        <v>5</v>
      </c>
      <c r="BR11" s="227"/>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8"/>
      <c r="EA11" s="222"/>
    </row>
    <row r="12" spans="1:131" s="223" customFormat="1" ht="26.25" customHeight="1" x14ac:dyDescent="0.15">
      <c r="A12" s="226">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68"/>
      <c r="AL12" s="769"/>
      <c r="AM12" s="769"/>
      <c r="AN12" s="769"/>
      <c r="AO12" s="769"/>
      <c r="AP12" s="769"/>
      <c r="AQ12" s="769"/>
      <c r="AR12" s="769"/>
      <c r="AS12" s="769"/>
      <c r="AT12" s="769"/>
      <c r="AU12" s="770"/>
      <c r="AV12" s="770"/>
      <c r="AW12" s="770"/>
      <c r="AX12" s="770"/>
      <c r="AY12" s="771"/>
      <c r="AZ12" s="220"/>
      <c r="BA12" s="220"/>
      <c r="BB12" s="220"/>
      <c r="BC12" s="220"/>
      <c r="BD12" s="220"/>
      <c r="BE12" s="221"/>
      <c r="BF12" s="221"/>
      <c r="BG12" s="221"/>
      <c r="BH12" s="221"/>
      <c r="BI12" s="221"/>
      <c r="BJ12" s="221"/>
      <c r="BK12" s="221"/>
      <c r="BL12" s="221"/>
      <c r="BM12" s="221"/>
      <c r="BN12" s="221"/>
      <c r="BO12" s="221"/>
      <c r="BP12" s="221"/>
      <c r="BQ12" s="226">
        <v>6</v>
      </c>
      <c r="BR12" s="227"/>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8"/>
      <c r="EA12" s="222"/>
    </row>
    <row r="13" spans="1:131" s="223" customFormat="1" ht="26.25" customHeight="1" x14ac:dyDescent="0.15">
      <c r="A13" s="226">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68"/>
      <c r="AL13" s="769"/>
      <c r="AM13" s="769"/>
      <c r="AN13" s="769"/>
      <c r="AO13" s="769"/>
      <c r="AP13" s="769"/>
      <c r="AQ13" s="769"/>
      <c r="AR13" s="769"/>
      <c r="AS13" s="769"/>
      <c r="AT13" s="769"/>
      <c r="AU13" s="770"/>
      <c r="AV13" s="770"/>
      <c r="AW13" s="770"/>
      <c r="AX13" s="770"/>
      <c r="AY13" s="771"/>
      <c r="AZ13" s="220"/>
      <c r="BA13" s="220"/>
      <c r="BB13" s="220"/>
      <c r="BC13" s="220"/>
      <c r="BD13" s="220"/>
      <c r="BE13" s="221"/>
      <c r="BF13" s="221"/>
      <c r="BG13" s="221"/>
      <c r="BH13" s="221"/>
      <c r="BI13" s="221"/>
      <c r="BJ13" s="221"/>
      <c r="BK13" s="221"/>
      <c r="BL13" s="221"/>
      <c r="BM13" s="221"/>
      <c r="BN13" s="221"/>
      <c r="BO13" s="221"/>
      <c r="BP13" s="221"/>
      <c r="BQ13" s="226">
        <v>7</v>
      </c>
      <c r="BR13" s="227"/>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22"/>
    </row>
    <row r="14" spans="1:131" s="223" customFormat="1" ht="26.25" customHeight="1" x14ac:dyDescent="0.15">
      <c r="A14" s="226">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68"/>
      <c r="AL14" s="769"/>
      <c r="AM14" s="769"/>
      <c r="AN14" s="769"/>
      <c r="AO14" s="769"/>
      <c r="AP14" s="769"/>
      <c r="AQ14" s="769"/>
      <c r="AR14" s="769"/>
      <c r="AS14" s="769"/>
      <c r="AT14" s="769"/>
      <c r="AU14" s="770"/>
      <c r="AV14" s="770"/>
      <c r="AW14" s="770"/>
      <c r="AX14" s="770"/>
      <c r="AY14" s="771"/>
      <c r="AZ14" s="220"/>
      <c r="BA14" s="220"/>
      <c r="BB14" s="220"/>
      <c r="BC14" s="220"/>
      <c r="BD14" s="220"/>
      <c r="BE14" s="221"/>
      <c r="BF14" s="221"/>
      <c r="BG14" s="221"/>
      <c r="BH14" s="221"/>
      <c r="BI14" s="221"/>
      <c r="BJ14" s="221"/>
      <c r="BK14" s="221"/>
      <c r="BL14" s="221"/>
      <c r="BM14" s="221"/>
      <c r="BN14" s="221"/>
      <c r="BO14" s="221"/>
      <c r="BP14" s="221"/>
      <c r="BQ14" s="226">
        <v>8</v>
      </c>
      <c r="BR14" s="227"/>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22"/>
    </row>
    <row r="15" spans="1:131" s="223" customFormat="1" ht="26.25" customHeight="1" x14ac:dyDescent="0.15">
      <c r="A15" s="226">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68"/>
      <c r="AL15" s="769"/>
      <c r="AM15" s="769"/>
      <c r="AN15" s="769"/>
      <c r="AO15" s="769"/>
      <c r="AP15" s="769"/>
      <c r="AQ15" s="769"/>
      <c r="AR15" s="769"/>
      <c r="AS15" s="769"/>
      <c r="AT15" s="769"/>
      <c r="AU15" s="770"/>
      <c r="AV15" s="770"/>
      <c r="AW15" s="770"/>
      <c r="AX15" s="770"/>
      <c r="AY15" s="771"/>
      <c r="AZ15" s="220"/>
      <c r="BA15" s="220"/>
      <c r="BB15" s="220"/>
      <c r="BC15" s="220"/>
      <c r="BD15" s="220"/>
      <c r="BE15" s="221"/>
      <c r="BF15" s="221"/>
      <c r="BG15" s="221"/>
      <c r="BH15" s="221"/>
      <c r="BI15" s="221"/>
      <c r="BJ15" s="221"/>
      <c r="BK15" s="221"/>
      <c r="BL15" s="221"/>
      <c r="BM15" s="221"/>
      <c r="BN15" s="221"/>
      <c r="BO15" s="221"/>
      <c r="BP15" s="221"/>
      <c r="BQ15" s="226">
        <v>9</v>
      </c>
      <c r="BR15" s="227"/>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22"/>
    </row>
    <row r="16" spans="1:131" s="223" customFormat="1" ht="26.25" customHeight="1" x14ac:dyDescent="0.15">
      <c r="A16" s="226">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68"/>
      <c r="AL16" s="769"/>
      <c r="AM16" s="769"/>
      <c r="AN16" s="769"/>
      <c r="AO16" s="769"/>
      <c r="AP16" s="769"/>
      <c r="AQ16" s="769"/>
      <c r="AR16" s="769"/>
      <c r="AS16" s="769"/>
      <c r="AT16" s="769"/>
      <c r="AU16" s="770"/>
      <c r="AV16" s="770"/>
      <c r="AW16" s="770"/>
      <c r="AX16" s="770"/>
      <c r="AY16" s="771"/>
      <c r="AZ16" s="220"/>
      <c r="BA16" s="220"/>
      <c r="BB16" s="220"/>
      <c r="BC16" s="220"/>
      <c r="BD16" s="220"/>
      <c r="BE16" s="221"/>
      <c r="BF16" s="221"/>
      <c r="BG16" s="221"/>
      <c r="BH16" s="221"/>
      <c r="BI16" s="221"/>
      <c r="BJ16" s="221"/>
      <c r="BK16" s="221"/>
      <c r="BL16" s="221"/>
      <c r="BM16" s="221"/>
      <c r="BN16" s="221"/>
      <c r="BO16" s="221"/>
      <c r="BP16" s="221"/>
      <c r="BQ16" s="226">
        <v>10</v>
      </c>
      <c r="BR16" s="227"/>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22"/>
    </row>
    <row r="17" spans="1:131" s="223" customFormat="1" ht="26.25" customHeight="1" x14ac:dyDescent="0.15">
      <c r="A17" s="226">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68"/>
      <c r="AL17" s="769"/>
      <c r="AM17" s="769"/>
      <c r="AN17" s="769"/>
      <c r="AO17" s="769"/>
      <c r="AP17" s="769"/>
      <c r="AQ17" s="769"/>
      <c r="AR17" s="769"/>
      <c r="AS17" s="769"/>
      <c r="AT17" s="769"/>
      <c r="AU17" s="770"/>
      <c r="AV17" s="770"/>
      <c r="AW17" s="770"/>
      <c r="AX17" s="770"/>
      <c r="AY17" s="771"/>
      <c r="AZ17" s="220"/>
      <c r="BA17" s="220"/>
      <c r="BB17" s="220"/>
      <c r="BC17" s="220"/>
      <c r="BD17" s="220"/>
      <c r="BE17" s="221"/>
      <c r="BF17" s="221"/>
      <c r="BG17" s="221"/>
      <c r="BH17" s="221"/>
      <c r="BI17" s="221"/>
      <c r="BJ17" s="221"/>
      <c r="BK17" s="221"/>
      <c r="BL17" s="221"/>
      <c r="BM17" s="221"/>
      <c r="BN17" s="221"/>
      <c r="BO17" s="221"/>
      <c r="BP17" s="221"/>
      <c r="BQ17" s="226">
        <v>11</v>
      </c>
      <c r="BR17" s="227"/>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22"/>
    </row>
    <row r="18" spans="1:131" s="223" customFormat="1" ht="26.25" customHeight="1" x14ac:dyDescent="0.15">
      <c r="A18" s="226">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68"/>
      <c r="AL18" s="769"/>
      <c r="AM18" s="769"/>
      <c r="AN18" s="769"/>
      <c r="AO18" s="769"/>
      <c r="AP18" s="769"/>
      <c r="AQ18" s="769"/>
      <c r="AR18" s="769"/>
      <c r="AS18" s="769"/>
      <c r="AT18" s="769"/>
      <c r="AU18" s="770"/>
      <c r="AV18" s="770"/>
      <c r="AW18" s="770"/>
      <c r="AX18" s="770"/>
      <c r="AY18" s="771"/>
      <c r="AZ18" s="220"/>
      <c r="BA18" s="220"/>
      <c r="BB18" s="220"/>
      <c r="BC18" s="220"/>
      <c r="BD18" s="220"/>
      <c r="BE18" s="221"/>
      <c r="BF18" s="221"/>
      <c r="BG18" s="221"/>
      <c r="BH18" s="221"/>
      <c r="BI18" s="221"/>
      <c r="BJ18" s="221"/>
      <c r="BK18" s="221"/>
      <c r="BL18" s="221"/>
      <c r="BM18" s="221"/>
      <c r="BN18" s="221"/>
      <c r="BO18" s="221"/>
      <c r="BP18" s="221"/>
      <c r="BQ18" s="226">
        <v>12</v>
      </c>
      <c r="BR18" s="227"/>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22"/>
    </row>
    <row r="19" spans="1:131" s="223" customFormat="1" ht="26.25" customHeight="1" x14ac:dyDescent="0.15">
      <c r="A19" s="226">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68"/>
      <c r="AL19" s="769"/>
      <c r="AM19" s="769"/>
      <c r="AN19" s="769"/>
      <c r="AO19" s="769"/>
      <c r="AP19" s="769"/>
      <c r="AQ19" s="769"/>
      <c r="AR19" s="769"/>
      <c r="AS19" s="769"/>
      <c r="AT19" s="769"/>
      <c r="AU19" s="770"/>
      <c r="AV19" s="770"/>
      <c r="AW19" s="770"/>
      <c r="AX19" s="770"/>
      <c r="AY19" s="771"/>
      <c r="AZ19" s="220"/>
      <c r="BA19" s="220"/>
      <c r="BB19" s="220"/>
      <c r="BC19" s="220"/>
      <c r="BD19" s="220"/>
      <c r="BE19" s="221"/>
      <c r="BF19" s="221"/>
      <c r="BG19" s="221"/>
      <c r="BH19" s="221"/>
      <c r="BI19" s="221"/>
      <c r="BJ19" s="221"/>
      <c r="BK19" s="221"/>
      <c r="BL19" s="221"/>
      <c r="BM19" s="221"/>
      <c r="BN19" s="221"/>
      <c r="BO19" s="221"/>
      <c r="BP19" s="221"/>
      <c r="BQ19" s="226">
        <v>13</v>
      </c>
      <c r="BR19" s="227"/>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22"/>
    </row>
    <row r="20" spans="1:131" s="223" customFormat="1" ht="26.25" customHeight="1" x14ac:dyDescent="0.15">
      <c r="A20" s="226">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68"/>
      <c r="AL20" s="769"/>
      <c r="AM20" s="769"/>
      <c r="AN20" s="769"/>
      <c r="AO20" s="769"/>
      <c r="AP20" s="769"/>
      <c r="AQ20" s="769"/>
      <c r="AR20" s="769"/>
      <c r="AS20" s="769"/>
      <c r="AT20" s="769"/>
      <c r="AU20" s="770"/>
      <c r="AV20" s="770"/>
      <c r="AW20" s="770"/>
      <c r="AX20" s="770"/>
      <c r="AY20" s="771"/>
      <c r="AZ20" s="220"/>
      <c r="BA20" s="220"/>
      <c r="BB20" s="220"/>
      <c r="BC20" s="220"/>
      <c r="BD20" s="220"/>
      <c r="BE20" s="221"/>
      <c r="BF20" s="221"/>
      <c r="BG20" s="221"/>
      <c r="BH20" s="221"/>
      <c r="BI20" s="221"/>
      <c r="BJ20" s="221"/>
      <c r="BK20" s="221"/>
      <c r="BL20" s="221"/>
      <c r="BM20" s="221"/>
      <c r="BN20" s="221"/>
      <c r="BO20" s="221"/>
      <c r="BP20" s="221"/>
      <c r="BQ20" s="226">
        <v>14</v>
      </c>
      <c r="BR20" s="227"/>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22"/>
    </row>
    <row r="21" spans="1:131" s="223" customFormat="1" ht="26.25" customHeight="1" thickBot="1" x14ac:dyDescent="0.2">
      <c r="A21" s="226">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68"/>
      <c r="AL21" s="769"/>
      <c r="AM21" s="769"/>
      <c r="AN21" s="769"/>
      <c r="AO21" s="769"/>
      <c r="AP21" s="769"/>
      <c r="AQ21" s="769"/>
      <c r="AR21" s="769"/>
      <c r="AS21" s="769"/>
      <c r="AT21" s="769"/>
      <c r="AU21" s="770"/>
      <c r="AV21" s="770"/>
      <c r="AW21" s="770"/>
      <c r="AX21" s="770"/>
      <c r="AY21" s="771"/>
      <c r="AZ21" s="220"/>
      <c r="BA21" s="220"/>
      <c r="BB21" s="220"/>
      <c r="BC21" s="220"/>
      <c r="BD21" s="220"/>
      <c r="BE21" s="221"/>
      <c r="BF21" s="221"/>
      <c r="BG21" s="221"/>
      <c r="BH21" s="221"/>
      <c r="BI21" s="221"/>
      <c r="BJ21" s="221"/>
      <c r="BK21" s="221"/>
      <c r="BL21" s="221"/>
      <c r="BM21" s="221"/>
      <c r="BN21" s="221"/>
      <c r="BO21" s="221"/>
      <c r="BP21" s="221"/>
      <c r="BQ21" s="226">
        <v>15</v>
      </c>
      <c r="BR21" s="227"/>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22"/>
    </row>
    <row r="22" spans="1:131" s="223" customFormat="1" ht="26.25" customHeight="1" x14ac:dyDescent="0.15">
      <c r="A22" s="226">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375</v>
      </c>
      <c r="BA22" s="805"/>
      <c r="BB22" s="805"/>
      <c r="BC22" s="805"/>
      <c r="BD22" s="806"/>
      <c r="BE22" s="221"/>
      <c r="BF22" s="221"/>
      <c r="BG22" s="221"/>
      <c r="BH22" s="221"/>
      <c r="BI22" s="221"/>
      <c r="BJ22" s="221"/>
      <c r="BK22" s="221"/>
      <c r="BL22" s="221"/>
      <c r="BM22" s="221"/>
      <c r="BN22" s="221"/>
      <c r="BO22" s="221"/>
      <c r="BP22" s="221"/>
      <c r="BQ22" s="226">
        <v>16</v>
      </c>
      <c r="BR22" s="227"/>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22"/>
    </row>
    <row r="23" spans="1:131" s="223" customFormat="1" ht="26.25" customHeight="1" thickBot="1" x14ac:dyDescent="0.2">
      <c r="A23" s="228" t="s">
        <v>376</v>
      </c>
      <c r="B23" s="788" t="s">
        <v>377</v>
      </c>
      <c r="C23" s="789"/>
      <c r="D23" s="789"/>
      <c r="E23" s="789"/>
      <c r="F23" s="789"/>
      <c r="G23" s="789"/>
      <c r="H23" s="789"/>
      <c r="I23" s="789"/>
      <c r="J23" s="789"/>
      <c r="K23" s="789"/>
      <c r="L23" s="789"/>
      <c r="M23" s="789"/>
      <c r="N23" s="789"/>
      <c r="O23" s="789"/>
      <c r="P23" s="790"/>
      <c r="Q23" s="791">
        <v>65808</v>
      </c>
      <c r="R23" s="792"/>
      <c r="S23" s="792"/>
      <c r="T23" s="792"/>
      <c r="U23" s="792"/>
      <c r="V23" s="792">
        <v>62599</v>
      </c>
      <c r="W23" s="792"/>
      <c r="X23" s="792"/>
      <c r="Y23" s="792"/>
      <c r="Z23" s="792"/>
      <c r="AA23" s="792">
        <v>3209</v>
      </c>
      <c r="AB23" s="792"/>
      <c r="AC23" s="792"/>
      <c r="AD23" s="792"/>
      <c r="AE23" s="793"/>
      <c r="AF23" s="794">
        <v>2207</v>
      </c>
      <c r="AG23" s="792"/>
      <c r="AH23" s="792"/>
      <c r="AI23" s="792"/>
      <c r="AJ23" s="795"/>
      <c r="AK23" s="796"/>
      <c r="AL23" s="797"/>
      <c r="AM23" s="797"/>
      <c r="AN23" s="797"/>
      <c r="AO23" s="797"/>
      <c r="AP23" s="792">
        <v>61969</v>
      </c>
      <c r="AQ23" s="792"/>
      <c r="AR23" s="792"/>
      <c r="AS23" s="792"/>
      <c r="AT23" s="792"/>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22"/>
    </row>
    <row r="24" spans="1:131" s="223" customFormat="1" ht="26.25" customHeight="1" x14ac:dyDescent="0.15">
      <c r="A24" s="807" t="s">
        <v>378</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22"/>
    </row>
    <row r="25" spans="1:131" ht="26.25" customHeight="1" thickBot="1" x14ac:dyDescent="0.2">
      <c r="A25" s="724" t="s">
        <v>379</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220"/>
      <c r="BK25" s="220"/>
      <c r="BL25" s="220"/>
      <c r="BM25" s="220"/>
      <c r="BN25" s="220"/>
      <c r="BO25" s="229"/>
      <c r="BP25" s="229"/>
      <c r="BQ25" s="226">
        <v>19</v>
      </c>
      <c r="BR25" s="227"/>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8"/>
    </row>
    <row r="26" spans="1:131" ht="26.25" customHeight="1" x14ac:dyDescent="0.15">
      <c r="A26" s="726" t="s">
        <v>357</v>
      </c>
      <c r="B26" s="727"/>
      <c r="C26" s="727"/>
      <c r="D26" s="727"/>
      <c r="E26" s="727"/>
      <c r="F26" s="727"/>
      <c r="G26" s="727"/>
      <c r="H26" s="727"/>
      <c r="I26" s="727"/>
      <c r="J26" s="727"/>
      <c r="K26" s="727"/>
      <c r="L26" s="727"/>
      <c r="M26" s="727"/>
      <c r="N26" s="727"/>
      <c r="O26" s="727"/>
      <c r="P26" s="728"/>
      <c r="Q26" s="732" t="s">
        <v>380</v>
      </c>
      <c r="R26" s="733"/>
      <c r="S26" s="733"/>
      <c r="T26" s="733"/>
      <c r="U26" s="734"/>
      <c r="V26" s="732" t="s">
        <v>381</v>
      </c>
      <c r="W26" s="733"/>
      <c r="X26" s="733"/>
      <c r="Y26" s="733"/>
      <c r="Z26" s="734"/>
      <c r="AA26" s="732" t="s">
        <v>382</v>
      </c>
      <c r="AB26" s="733"/>
      <c r="AC26" s="733"/>
      <c r="AD26" s="733"/>
      <c r="AE26" s="733"/>
      <c r="AF26" s="813" t="s">
        <v>383</v>
      </c>
      <c r="AG26" s="814"/>
      <c r="AH26" s="814"/>
      <c r="AI26" s="814"/>
      <c r="AJ26" s="815"/>
      <c r="AK26" s="733" t="s">
        <v>384</v>
      </c>
      <c r="AL26" s="733"/>
      <c r="AM26" s="733"/>
      <c r="AN26" s="733"/>
      <c r="AO26" s="734"/>
      <c r="AP26" s="732" t="s">
        <v>385</v>
      </c>
      <c r="AQ26" s="733"/>
      <c r="AR26" s="733"/>
      <c r="AS26" s="733"/>
      <c r="AT26" s="734"/>
      <c r="AU26" s="732" t="s">
        <v>386</v>
      </c>
      <c r="AV26" s="733"/>
      <c r="AW26" s="733"/>
      <c r="AX26" s="733"/>
      <c r="AY26" s="734"/>
      <c r="AZ26" s="732" t="s">
        <v>387</v>
      </c>
      <c r="BA26" s="733"/>
      <c r="BB26" s="733"/>
      <c r="BC26" s="733"/>
      <c r="BD26" s="734"/>
      <c r="BE26" s="732" t="s">
        <v>364</v>
      </c>
      <c r="BF26" s="733"/>
      <c r="BG26" s="733"/>
      <c r="BH26" s="733"/>
      <c r="BI26" s="739"/>
      <c r="BJ26" s="220"/>
      <c r="BK26" s="220"/>
      <c r="BL26" s="220"/>
      <c r="BM26" s="220"/>
      <c r="BN26" s="220"/>
      <c r="BO26" s="229"/>
      <c r="BP26" s="229"/>
      <c r="BQ26" s="226">
        <v>20</v>
      </c>
      <c r="BR26" s="227"/>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8"/>
    </row>
    <row r="27" spans="1:131" ht="26.25" customHeight="1" thickBot="1" x14ac:dyDescent="0.2">
      <c r="A27" s="729"/>
      <c r="B27" s="730"/>
      <c r="C27" s="730"/>
      <c r="D27" s="730"/>
      <c r="E27" s="730"/>
      <c r="F27" s="730"/>
      <c r="G27" s="730"/>
      <c r="H27" s="730"/>
      <c r="I27" s="730"/>
      <c r="J27" s="730"/>
      <c r="K27" s="730"/>
      <c r="L27" s="730"/>
      <c r="M27" s="730"/>
      <c r="N27" s="730"/>
      <c r="O27" s="730"/>
      <c r="P27" s="731"/>
      <c r="Q27" s="735"/>
      <c r="R27" s="736"/>
      <c r="S27" s="736"/>
      <c r="T27" s="736"/>
      <c r="U27" s="737"/>
      <c r="V27" s="735"/>
      <c r="W27" s="736"/>
      <c r="X27" s="736"/>
      <c r="Y27" s="736"/>
      <c r="Z27" s="737"/>
      <c r="AA27" s="735"/>
      <c r="AB27" s="736"/>
      <c r="AC27" s="736"/>
      <c r="AD27" s="736"/>
      <c r="AE27" s="736"/>
      <c r="AF27" s="816"/>
      <c r="AG27" s="817"/>
      <c r="AH27" s="817"/>
      <c r="AI27" s="817"/>
      <c r="AJ27" s="818"/>
      <c r="AK27" s="736"/>
      <c r="AL27" s="736"/>
      <c r="AM27" s="736"/>
      <c r="AN27" s="736"/>
      <c r="AO27" s="737"/>
      <c r="AP27" s="735"/>
      <c r="AQ27" s="736"/>
      <c r="AR27" s="736"/>
      <c r="AS27" s="736"/>
      <c r="AT27" s="737"/>
      <c r="AU27" s="735"/>
      <c r="AV27" s="736"/>
      <c r="AW27" s="736"/>
      <c r="AX27" s="736"/>
      <c r="AY27" s="737"/>
      <c r="AZ27" s="735"/>
      <c r="BA27" s="736"/>
      <c r="BB27" s="736"/>
      <c r="BC27" s="736"/>
      <c r="BD27" s="737"/>
      <c r="BE27" s="735"/>
      <c r="BF27" s="736"/>
      <c r="BG27" s="736"/>
      <c r="BH27" s="736"/>
      <c r="BI27" s="741"/>
      <c r="BJ27" s="220"/>
      <c r="BK27" s="220"/>
      <c r="BL27" s="220"/>
      <c r="BM27" s="220"/>
      <c r="BN27" s="220"/>
      <c r="BO27" s="229"/>
      <c r="BP27" s="229"/>
      <c r="BQ27" s="226">
        <v>21</v>
      </c>
      <c r="BR27" s="227"/>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8"/>
    </row>
    <row r="28" spans="1:131" ht="26.25" customHeight="1" thickTop="1" x14ac:dyDescent="0.15">
      <c r="A28" s="230">
        <v>1</v>
      </c>
      <c r="B28" s="748" t="s">
        <v>388</v>
      </c>
      <c r="C28" s="749"/>
      <c r="D28" s="749"/>
      <c r="E28" s="749"/>
      <c r="F28" s="749"/>
      <c r="G28" s="749"/>
      <c r="H28" s="749"/>
      <c r="I28" s="749"/>
      <c r="J28" s="749"/>
      <c r="K28" s="749"/>
      <c r="L28" s="749"/>
      <c r="M28" s="749"/>
      <c r="N28" s="749"/>
      <c r="O28" s="749"/>
      <c r="P28" s="750"/>
      <c r="Q28" s="821">
        <v>8965</v>
      </c>
      <c r="R28" s="822"/>
      <c r="S28" s="822"/>
      <c r="T28" s="822"/>
      <c r="U28" s="822"/>
      <c r="V28" s="822">
        <v>8642</v>
      </c>
      <c r="W28" s="822"/>
      <c r="X28" s="822"/>
      <c r="Y28" s="822"/>
      <c r="Z28" s="822"/>
      <c r="AA28" s="822">
        <v>323</v>
      </c>
      <c r="AB28" s="822"/>
      <c r="AC28" s="822"/>
      <c r="AD28" s="822"/>
      <c r="AE28" s="823"/>
      <c r="AF28" s="824">
        <v>323</v>
      </c>
      <c r="AG28" s="822"/>
      <c r="AH28" s="822"/>
      <c r="AI28" s="822"/>
      <c r="AJ28" s="825"/>
      <c r="AK28" s="826">
        <v>761</v>
      </c>
      <c r="AL28" s="827"/>
      <c r="AM28" s="827"/>
      <c r="AN28" s="827"/>
      <c r="AO28" s="827"/>
      <c r="AP28" s="827" t="s">
        <v>556</v>
      </c>
      <c r="AQ28" s="827"/>
      <c r="AR28" s="827"/>
      <c r="AS28" s="827"/>
      <c r="AT28" s="827"/>
      <c r="AU28" s="827" t="s">
        <v>556</v>
      </c>
      <c r="AV28" s="827"/>
      <c r="AW28" s="827"/>
      <c r="AX28" s="827"/>
      <c r="AY28" s="827"/>
      <c r="AZ28" s="828"/>
      <c r="BA28" s="828"/>
      <c r="BB28" s="828"/>
      <c r="BC28" s="828"/>
      <c r="BD28" s="828"/>
      <c r="BE28" s="819"/>
      <c r="BF28" s="819"/>
      <c r="BG28" s="819"/>
      <c r="BH28" s="819"/>
      <c r="BI28" s="820"/>
      <c r="BJ28" s="220"/>
      <c r="BK28" s="220"/>
      <c r="BL28" s="220"/>
      <c r="BM28" s="220"/>
      <c r="BN28" s="220"/>
      <c r="BO28" s="229"/>
      <c r="BP28" s="229"/>
      <c r="BQ28" s="226">
        <v>22</v>
      </c>
      <c r="BR28" s="227"/>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8"/>
    </row>
    <row r="29" spans="1:131" ht="26.25" customHeight="1" x14ac:dyDescent="0.15">
      <c r="A29" s="230">
        <v>2</v>
      </c>
      <c r="B29" s="779" t="s">
        <v>389</v>
      </c>
      <c r="C29" s="780"/>
      <c r="D29" s="780"/>
      <c r="E29" s="780"/>
      <c r="F29" s="780"/>
      <c r="G29" s="780"/>
      <c r="H29" s="780"/>
      <c r="I29" s="780"/>
      <c r="J29" s="780"/>
      <c r="K29" s="780"/>
      <c r="L29" s="780"/>
      <c r="M29" s="780"/>
      <c r="N29" s="780"/>
      <c r="O29" s="780"/>
      <c r="P29" s="781"/>
      <c r="Q29" s="782">
        <v>1273</v>
      </c>
      <c r="R29" s="783"/>
      <c r="S29" s="783"/>
      <c r="T29" s="783"/>
      <c r="U29" s="783"/>
      <c r="V29" s="783">
        <v>1273</v>
      </c>
      <c r="W29" s="783"/>
      <c r="X29" s="783"/>
      <c r="Y29" s="783"/>
      <c r="Z29" s="783"/>
      <c r="AA29" s="783">
        <v>0</v>
      </c>
      <c r="AB29" s="783"/>
      <c r="AC29" s="783"/>
      <c r="AD29" s="783"/>
      <c r="AE29" s="784"/>
      <c r="AF29" s="785">
        <v>0</v>
      </c>
      <c r="AG29" s="786"/>
      <c r="AH29" s="786"/>
      <c r="AI29" s="786"/>
      <c r="AJ29" s="787"/>
      <c r="AK29" s="833">
        <v>380</v>
      </c>
      <c r="AL29" s="829"/>
      <c r="AM29" s="829"/>
      <c r="AN29" s="829"/>
      <c r="AO29" s="829"/>
      <c r="AP29" s="829" t="s">
        <v>556</v>
      </c>
      <c r="AQ29" s="829"/>
      <c r="AR29" s="829"/>
      <c r="AS29" s="829"/>
      <c r="AT29" s="829"/>
      <c r="AU29" s="829" t="s">
        <v>556</v>
      </c>
      <c r="AV29" s="829"/>
      <c r="AW29" s="829"/>
      <c r="AX29" s="829"/>
      <c r="AY29" s="829"/>
      <c r="AZ29" s="830"/>
      <c r="BA29" s="830"/>
      <c r="BB29" s="830"/>
      <c r="BC29" s="830"/>
      <c r="BD29" s="830"/>
      <c r="BE29" s="831"/>
      <c r="BF29" s="831"/>
      <c r="BG29" s="831"/>
      <c r="BH29" s="831"/>
      <c r="BI29" s="832"/>
      <c r="BJ29" s="220"/>
      <c r="BK29" s="220"/>
      <c r="BL29" s="220"/>
      <c r="BM29" s="220"/>
      <c r="BN29" s="220"/>
      <c r="BO29" s="229"/>
      <c r="BP29" s="229"/>
      <c r="BQ29" s="226">
        <v>23</v>
      </c>
      <c r="BR29" s="227"/>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8"/>
    </row>
    <row r="30" spans="1:131" ht="26.25" customHeight="1" x14ac:dyDescent="0.15">
      <c r="A30" s="230">
        <v>3</v>
      </c>
      <c r="B30" s="779" t="s">
        <v>390</v>
      </c>
      <c r="C30" s="780"/>
      <c r="D30" s="780"/>
      <c r="E30" s="780"/>
      <c r="F30" s="780"/>
      <c r="G30" s="780"/>
      <c r="H30" s="780"/>
      <c r="I30" s="780"/>
      <c r="J30" s="780"/>
      <c r="K30" s="780"/>
      <c r="L30" s="780"/>
      <c r="M30" s="780"/>
      <c r="N30" s="780"/>
      <c r="O30" s="780"/>
      <c r="P30" s="781"/>
      <c r="Q30" s="782">
        <v>13188</v>
      </c>
      <c r="R30" s="783"/>
      <c r="S30" s="783"/>
      <c r="T30" s="783"/>
      <c r="U30" s="783"/>
      <c r="V30" s="783">
        <v>12777</v>
      </c>
      <c r="W30" s="783"/>
      <c r="X30" s="783"/>
      <c r="Y30" s="783"/>
      <c r="Z30" s="783"/>
      <c r="AA30" s="783">
        <v>411</v>
      </c>
      <c r="AB30" s="783"/>
      <c r="AC30" s="783"/>
      <c r="AD30" s="783"/>
      <c r="AE30" s="784"/>
      <c r="AF30" s="785">
        <v>411</v>
      </c>
      <c r="AG30" s="786"/>
      <c r="AH30" s="786"/>
      <c r="AI30" s="786"/>
      <c r="AJ30" s="787"/>
      <c r="AK30" s="833">
        <v>1870</v>
      </c>
      <c r="AL30" s="829"/>
      <c r="AM30" s="829"/>
      <c r="AN30" s="829"/>
      <c r="AO30" s="829"/>
      <c r="AP30" s="829" t="s">
        <v>556</v>
      </c>
      <c r="AQ30" s="829"/>
      <c r="AR30" s="829"/>
      <c r="AS30" s="829"/>
      <c r="AT30" s="829"/>
      <c r="AU30" s="829" t="s">
        <v>556</v>
      </c>
      <c r="AV30" s="829"/>
      <c r="AW30" s="829"/>
      <c r="AX30" s="829"/>
      <c r="AY30" s="829"/>
      <c r="AZ30" s="830"/>
      <c r="BA30" s="830"/>
      <c r="BB30" s="830"/>
      <c r="BC30" s="830"/>
      <c r="BD30" s="830"/>
      <c r="BE30" s="831"/>
      <c r="BF30" s="831"/>
      <c r="BG30" s="831"/>
      <c r="BH30" s="831"/>
      <c r="BI30" s="832"/>
      <c r="BJ30" s="220"/>
      <c r="BK30" s="220"/>
      <c r="BL30" s="220"/>
      <c r="BM30" s="220"/>
      <c r="BN30" s="220"/>
      <c r="BO30" s="229"/>
      <c r="BP30" s="229"/>
      <c r="BQ30" s="226">
        <v>24</v>
      </c>
      <c r="BR30" s="227"/>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8"/>
    </row>
    <row r="31" spans="1:131" ht="26.25" customHeight="1" x14ac:dyDescent="0.15">
      <c r="A31" s="230">
        <v>4</v>
      </c>
      <c r="B31" s="779" t="s">
        <v>391</v>
      </c>
      <c r="C31" s="780"/>
      <c r="D31" s="780"/>
      <c r="E31" s="780"/>
      <c r="F31" s="780"/>
      <c r="G31" s="780"/>
      <c r="H31" s="780"/>
      <c r="I31" s="780"/>
      <c r="J31" s="780"/>
      <c r="K31" s="780"/>
      <c r="L31" s="780"/>
      <c r="M31" s="780"/>
      <c r="N31" s="780"/>
      <c r="O31" s="780"/>
      <c r="P31" s="781"/>
      <c r="Q31" s="782">
        <v>1348</v>
      </c>
      <c r="R31" s="783"/>
      <c r="S31" s="783"/>
      <c r="T31" s="783"/>
      <c r="U31" s="783"/>
      <c r="V31" s="783">
        <v>1348</v>
      </c>
      <c r="W31" s="783"/>
      <c r="X31" s="783"/>
      <c r="Y31" s="783"/>
      <c r="Z31" s="783"/>
      <c r="AA31" s="783">
        <v>0</v>
      </c>
      <c r="AB31" s="783"/>
      <c r="AC31" s="783"/>
      <c r="AD31" s="783"/>
      <c r="AE31" s="784"/>
      <c r="AF31" s="785" t="s">
        <v>122</v>
      </c>
      <c r="AG31" s="786"/>
      <c r="AH31" s="786"/>
      <c r="AI31" s="786"/>
      <c r="AJ31" s="787"/>
      <c r="AK31" s="833">
        <v>362</v>
      </c>
      <c r="AL31" s="829"/>
      <c r="AM31" s="829"/>
      <c r="AN31" s="829"/>
      <c r="AO31" s="829"/>
      <c r="AP31" s="829">
        <v>359</v>
      </c>
      <c r="AQ31" s="829"/>
      <c r="AR31" s="829"/>
      <c r="AS31" s="829"/>
      <c r="AT31" s="829"/>
      <c r="AU31" s="829" t="s">
        <v>556</v>
      </c>
      <c r="AV31" s="829"/>
      <c r="AW31" s="829"/>
      <c r="AX31" s="829"/>
      <c r="AY31" s="829"/>
      <c r="AZ31" s="830"/>
      <c r="BA31" s="830"/>
      <c r="BB31" s="830"/>
      <c r="BC31" s="830"/>
      <c r="BD31" s="830"/>
      <c r="BE31" s="831"/>
      <c r="BF31" s="831"/>
      <c r="BG31" s="831"/>
      <c r="BH31" s="831"/>
      <c r="BI31" s="832"/>
      <c r="BJ31" s="220"/>
      <c r="BK31" s="220"/>
      <c r="BL31" s="220"/>
      <c r="BM31" s="220"/>
      <c r="BN31" s="220"/>
      <c r="BO31" s="229"/>
      <c r="BP31" s="229"/>
      <c r="BQ31" s="226">
        <v>25</v>
      </c>
      <c r="BR31" s="227"/>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8"/>
    </row>
    <row r="32" spans="1:131" ht="26.25" customHeight="1" x14ac:dyDescent="0.15">
      <c r="A32" s="230">
        <v>5</v>
      </c>
      <c r="B32" s="779" t="s">
        <v>392</v>
      </c>
      <c r="C32" s="780"/>
      <c r="D32" s="780"/>
      <c r="E32" s="780"/>
      <c r="F32" s="780"/>
      <c r="G32" s="780"/>
      <c r="H32" s="780"/>
      <c r="I32" s="780"/>
      <c r="J32" s="780"/>
      <c r="K32" s="780"/>
      <c r="L32" s="780"/>
      <c r="M32" s="780"/>
      <c r="N32" s="780"/>
      <c r="O32" s="780"/>
      <c r="P32" s="781"/>
      <c r="Q32" s="782">
        <v>7710</v>
      </c>
      <c r="R32" s="783"/>
      <c r="S32" s="783"/>
      <c r="T32" s="783"/>
      <c r="U32" s="783"/>
      <c r="V32" s="783">
        <v>8650</v>
      </c>
      <c r="W32" s="783"/>
      <c r="X32" s="783"/>
      <c r="Y32" s="783"/>
      <c r="Z32" s="783"/>
      <c r="AA32" s="783">
        <v>-940</v>
      </c>
      <c r="AB32" s="783"/>
      <c r="AC32" s="783"/>
      <c r="AD32" s="783"/>
      <c r="AE32" s="784"/>
      <c r="AF32" s="785">
        <v>3225</v>
      </c>
      <c r="AG32" s="786"/>
      <c r="AH32" s="786"/>
      <c r="AI32" s="786"/>
      <c r="AJ32" s="787"/>
      <c r="AK32" s="833">
        <v>892</v>
      </c>
      <c r="AL32" s="829"/>
      <c r="AM32" s="829"/>
      <c r="AN32" s="829"/>
      <c r="AO32" s="829"/>
      <c r="AP32" s="829">
        <v>3773</v>
      </c>
      <c r="AQ32" s="829"/>
      <c r="AR32" s="829"/>
      <c r="AS32" s="829"/>
      <c r="AT32" s="829"/>
      <c r="AU32" s="829">
        <v>2015</v>
      </c>
      <c r="AV32" s="829"/>
      <c r="AW32" s="829"/>
      <c r="AX32" s="829"/>
      <c r="AY32" s="829"/>
      <c r="AZ32" s="830"/>
      <c r="BA32" s="830"/>
      <c r="BB32" s="830"/>
      <c r="BC32" s="830"/>
      <c r="BD32" s="830"/>
      <c r="BE32" s="831" t="s">
        <v>393</v>
      </c>
      <c r="BF32" s="831"/>
      <c r="BG32" s="831"/>
      <c r="BH32" s="831"/>
      <c r="BI32" s="832"/>
      <c r="BJ32" s="220"/>
      <c r="BK32" s="220"/>
      <c r="BL32" s="220"/>
      <c r="BM32" s="220"/>
      <c r="BN32" s="220"/>
      <c r="BO32" s="229"/>
      <c r="BP32" s="229"/>
      <c r="BQ32" s="226">
        <v>26</v>
      </c>
      <c r="BR32" s="227"/>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8"/>
    </row>
    <row r="33" spans="1:131" ht="26.25" customHeight="1" x14ac:dyDescent="0.15">
      <c r="A33" s="230">
        <v>6</v>
      </c>
      <c r="B33" s="779" t="s">
        <v>394</v>
      </c>
      <c r="C33" s="780"/>
      <c r="D33" s="780"/>
      <c r="E33" s="780"/>
      <c r="F33" s="780"/>
      <c r="G33" s="780"/>
      <c r="H33" s="780"/>
      <c r="I33" s="780"/>
      <c r="J33" s="780"/>
      <c r="K33" s="780"/>
      <c r="L33" s="780"/>
      <c r="M33" s="780"/>
      <c r="N33" s="780"/>
      <c r="O33" s="780"/>
      <c r="P33" s="781"/>
      <c r="Q33" s="782">
        <v>1821</v>
      </c>
      <c r="R33" s="783"/>
      <c r="S33" s="783"/>
      <c r="T33" s="783"/>
      <c r="U33" s="783"/>
      <c r="V33" s="783">
        <v>1813</v>
      </c>
      <c r="W33" s="783"/>
      <c r="X33" s="783"/>
      <c r="Y33" s="783"/>
      <c r="Z33" s="783"/>
      <c r="AA33" s="783">
        <v>8</v>
      </c>
      <c r="AB33" s="783"/>
      <c r="AC33" s="783"/>
      <c r="AD33" s="783"/>
      <c r="AE33" s="784"/>
      <c r="AF33" s="785">
        <v>1107</v>
      </c>
      <c r="AG33" s="786"/>
      <c r="AH33" s="786"/>
      <c r="AI33" s="786"/>
      <c r="AJ33" s="787"/>
      <c r="AK33" s="833">
        <v>309</v>
      </c>
      <c r="AL33" s="829"/>
      <c r="AM33" s="829"/>
      <c r="AN33" s="829"/>
      <c r="AO33" s="829"/>
      <c r="AP33" s="829">
        <v>9617</v>
      </c>
      <c r="AQ33" s="829"/>
      <c r="AR33" s="829"/>
      <c r="AS33" s="829"/>
      <c r="AT33" s="829"/>
      <c r="AU33" s="829">
        <v>452</v>
      </c>
      <c r="AV33" s="829"/>
      <c r="AW33" s="829"/>
      <c r="AX33" s="829"/>
      <c r="AY33" s="829"/>
      <c r="AZ33" s="830"/>
      <c r="BA33" s="830"/>
      <c r="BB33" s="830"/>
      <c r="BC33" s="830"/>
      <c r="BD33" s="830"/>
      <c r="BE33" s="831" t="s">
        <v>393</v>
      </c>
      <c r="BF33" s="831"/>
      <c r="BG33" s="831"/>
      <c r="BH33" s="831"/>
      <c r="BI33" s="832"/>
      <c r="BJ33" s="220"/>
      <c r="BK33" s="220"/>
      <c r="BL33" s="220"/>
      <c r="BM33" s="220"/>
      <c r="BN33" s="220"/>
      <c r="BO33" s="229"/>
      <c r="BP33" s="229"/>
      <c r="BQ33" s="226">
        <v>27</v>
      </c>
      <c r="BR33" s="227"/>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8"/>
    </row>
    <row r="34" spans="1:131" ht="26.25" customHeight="1" x14ac:dyDescent="0.15">
      <c r="A34" s="230">
        <v>7</v>
      </c>
      <c r="B34" s="779" t="s">
        <v>395</v>
      </c>
      <c r="C34" s="780"/>
      <c r="D34" s="780"/>
      <c r="E34" s="780"/>
      <c r="F34" s="780"/>
      <c r="G34" s="780"/>
      <c r="H34" s="780"/>
      <c r="I34" s="780"/>
      <c r="J34" s="780"/>
      <c r="K34" s="780"/>
      <c r="L34" s="780"/>
      <c r="M34" s="780"/>
      <c r="N34" s="780"/>
      <c r="O34" s="780"/>
      <c r="P34" s="781"/>
      <c r="Q34" s="782">
        <v>2058</v>
      </c>
      <c r="R34" s="783"/>
      <c r="S34" s="783"/>
      <c r="T34" s="783"/>
      <c r="U34" s="783"/>
      <c r="V34" s="783">
        <v>2036</v>
      </c>
      <c r="W34" s="783"/>
      <c r="X34" s="783"/>
      <c r="Y34" s="783"/>
      <c r="Z34" s="783"/>
      <c r="AA34" s="783">
        <v>22</v>
      </c>
      <c r="AB34" s="783"/>
      <c r="AC34" s="783"/>
      <c r="AD34" s="783"/>
      <c r="AE34" s="784"/>
      <c r="AF34" s="785">
        <v>1144</v>
      </c>
      <c r="AG34" s="786"/>
      <c r="AH34" s="786"/>
      <c r="AI34" s="786"/>
      <c r="AJ34" s="787"/>
      <c r="AK34" s="833">
        <v>1212</v>
      </c>
      <c r="AL34" s="829"/>
      <c r="AM34" s="829"/>
      <c r="AN34" s="829"/>
      <c r="AO34" s="829"/>
      <c r="AP34" s="829">
        <v>13450</v>
      </c>
      <c r="AQ34" s="829"/>
      <c r="AR34" s="829"/>
      <c r="AS34" s="829"/>
      <c r="AT34" s="829"/>
      <c r="AU34" s="829">
        <v>6671</v>
      </c>
      <c r="AV34" s="829"/>
      <c r="AW34" s="829"/>
      <c r="AX34" s="829"/>
      <c r="AY34" s="829"/>
      <c r="AZ34" s="830"/>
      <c r="BA34" s="830"/>
      <c r="BB34" s="830"/>
      <c r="BC34" s="830"/>
      <c r="BD34" s="830"/>
      <c r="BE34" s="831" t="s">
        <v>393</v>
      </c>
      <c r="BF34" s="831"/>
      <c r="BG34" s="831"/>
      <c r="BH34" s="831"/>
      <c r="BI34" s="832"/>
      <c r="BJ34" s="220"/>
      <c r="BK34" s="220"/>
      <c r="BL34" s="220"/>
      <c r="BM34" s="220"/>
      <c r="BN34" s="220"/>
      <c r="BO34" s="229"/>
      <c r="BP34" s="229"/>
      <c r="BQ34" s="226">
        <v>28</v>
      </c>
      <c r="BR34" s="227"/>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8"/>
    </row>
    <row r="35" spans="1:131" ht="26.25" customHeight="1" x14ac:dyDescent="0.15">
      <c r="A35" s="230">
        <v>8</v>
      </c>
      <c r="B35" s="779" t="s">
        <v>396</v>
      </c>
      <c r="C35" s="780"/>
      <c r="D35" s="780"/>
      <c r="E35" s="780"/>
      <c r="F35" s="780"/>
      <c r="G35" s="780"/>
      <c r="H35" s="780"/>
      <c r="I35" s="780"/>
      <c r="J35" s="780"/>
      <c r="K35" s="780"/>
      <c r="L35" s="780"/>
      <c r="M35" s="780"/>
      <c r="N35" s="780"/>
      <c r="O35" s="780"/>
      <c r="P35" s="781"/>
      <c r="Q35" s="782">
        <v>453</v>
      </c>
      <c r="R35" s="783"/>
      <c r="S35" s="783"/>
      <c r="T35" s="783"/>
      <c r="U35" s="783"/>
      <c r="V35" s="783">
        <v>436</v>
      </c>
      <c r="W35" s="783"/>
      <c r="X35" s="783"/>
      <c r="Y35" s="783"/>
      <c r="Z35" s="783"/>
      <c r="AA35" s="783">
        <v>17</v>
      </c>
      <c r="AB35" s="783"/>
      <c r="AC35" s="783"/>
      <c r="AD35" s="783"/>
      <c r="AE35" s="784"/>
      <c r="AF35" s="785">
        <v>17</v>
      </c>
      <c r="AG35" s="786"/>
      <c r="AH35" s="786"/>
      <c r="AI35" s="786"/>
      <c r="AJ35" s="787"/>
      <c r="AK35" s="833">
        <v>189</v>
      </c>
      <c r="AL35" s="829"/>
      <c r="AM35" s="829"/>
      <c r="AN35" s="829"/>
      <c r="AO35" s="829"/>
      <c r="AP35" s="829" t="s">
        <v>556</v>
      </c>
      <c r="AQ35" s="829"/>
      <c r="AR35" s="829"/>
      <c r="AS35" s="829"/>
      <c r="AT35" s="829"/>
      <c r="AU35" s="829" t="s">
        <v>556</v>
      </c>
      <c r="AV35" s="829"/>
      <c r="AW35" s="829"/>
      <c r="AX35" s="829"/>
      <c r="AY35" s="829"/>
      <c r="AZ35" s="830"/>
      <c r="BA35" s="830"/>
      <c r="BB35" s="830"/>
      <c r="BC35" s="830"/>
      <c r="BD35" s="830"/>
      <c r="BE35" s="831" t="s">
        <v>397</v>
      </c>
      <c r="BF35" s="831"/>
      <c r="BG35" s="831"/>
      <c r="BH35" s="831"/>
      <c r="BI35" s="832"/>
      <c r="BJ35" s="220"/>
      <c r="BK35" s="220"/>
      <c r="BL35" s="220"/>
      <c r="BM35" s="220"/>
      <c r="BN35" s="220"/>
      <c r="BO35" s="229"/>
      <c r="BP35" s="229"/>
      <c r="BQ35" s="226">
        <v>29</v>
      </c>
      <c r="BR35" s="227"/>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8"/>
    </row>
    <row r="36" spans="1:131" ht="26.25" customHeight="1" x14ac:dyDescent="0.15">
      <c r="A36" s="230">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8"/>
    </row>
    <row r="37" spans="1:131" ht="26.25" customHeight="1" x14ac:dyDescent="0.15">
      <c r="A37" s="230">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8"/>
    </row>
    <row r="38" spans="1:131" ht="26.25" customHeight="1" x14ac:dyDescent="0.15">
      <c r="A38" s="230">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8"/>
    </row>
    <row r="39" spans="1:131" ht="26.25" customHeight="1" x14ac:dyDescent="0.15">
      <c r="A39" s="230">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8"/>
    </row>
    <row r="40" spans="1:131" ht="26.25" customHeight="1" x14ac:dyDescent="0.15">
      <c r="A40" s="226">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8"/>
    </row>
    <row r="41" spans="1:131" ht="26.25" customHeight="1" x14ac:dyDescent="0.15">
      <c r="A41" s="226">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8"/>
    </row>
    <row r="42" spans="1:131" ht="26.25" customHeight="1" x14ac:dyDescent="0.15">
      <c r="A42" s="226">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8"/>
    </row>
    <row r="43" spans="1:131" ht="26.25" customHeight="1" x14ac:dyDescent="0.15">
      <c r="A43" s="226">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8"/>
    </row>
    <row r="44" spans="1:131" ht="26.25" customHeight="1" x14ac:dyDescent="0.15">
      <c r="A44" s="226">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8"/>
    </row>
    <row r="45" spans="1:131" ht="26.25" customHeight="1" x14ac:dyDescent="0.15">
      <c r="A45" s="226">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8"/>
    </row>
    <row r="46" spans="1:131" ht="26.25" customHeight="1" x14ac:dyDescent="0.15">
      <c r="A46" s="226">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8"/>
    </row>
    <row r="47" spans="1:131" ht="26.25" customHeight="1" x14ac:dyDescent="0.15">
      <c r="A47" s="226">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8"/>
    </row>
    <row r="48" spans="1:131" ht="26.25" customHeight="1" x14ac:dyDescent="0.15">
      <c r="A48" s="226">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8"/>
    </row>
    <row r="49" spans="1:131" ht="26.25" customHeight="1" x14ac:dyDescent="0.15">
      <c r="A49" s="226">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8"/>
    </row>
    <row r="50" spans="1:131" ht="26.25" customHeight="1" x14ac:dyDescent="0.15">
      <c r="A50" s="226">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8"/>
    </row>
    <row r="51" spans="1:131" ht="26.25" customHeight="1" x14ac:dyDescent="0.15">
      <c r="A51" s="226">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8"/>
    </row>
    <row r="52" spans="1:131" ht="26.25" customHeight="1" x14ac:dyDescent="0.15">
      <c r="A52" s="226">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8"/>
    </row>
    <row r="53" spans="1:131" ht="26.25" customHeight="1" x14ac:dyDescent="0.15">
      <c r="A53" s="226">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8"/>
    </row>
    <row r="54" spans="1:131" ht="26.25" customHeight="1" x14ac:dyDescent="0.15">
      <c r="A54" s="226">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8"/>
    </row>
    <row r="55" spans="1:131" ht="26.25" customHeight="1" x14ac:dyDescent="0.15">
      <c r="A55" s="226">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8"/>
    </row>
    <row r="56" spans="1:131" ht="26.25" customHeight="1" x14ac:dyDescent="0.15">
      <c r="A56" s="226">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8"/>
    </row>
    <row r="57" spans="1:131" ht="26.25" customHeight="1" x14ac:dyDescent="0.15">
      <c r="A57" s="226">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8"/>
    </row>
    <row r="58" spans="1:131" ht="26.25" customHeight="1" x14ac:dyDescent="0.15">
      <c r="A58" s="226">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8"/>
    </row>
    <row r="59" spans="1:131" ht="26.25" customHeight="1" x14ac:dyDescent="0.15">
      <c r="A59" s="226">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8"/>
    </row>
    <row r="60" spans="1:131" ht="26.25" customHeight="1" x14ac:dyDescent="0.15">
      <c r="A60" s="226">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8"/>
    </row>
    <row r="61" spans="1:131" ht="26.25" customHeight="1" thickBot="1" x14ac:dyDescent="0.2">
      <c r="A61" s="226">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8"/>
    </row>
    <row r="62" spans="1:131" ht="26.25" customHeight="1" x14ac:dyDescent="0.15">
      <c r="A62" s="226">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398</v>
      </c>
      <c r="BK62" s="805"/>
      <c r="BL62" s="805"/>
      <c r="BM62" s="805"/>
      <c r="BN62" s="806"/>
      <c r="BO62" s="229"/>
      <c r="BP62" s="229"/>
      <c r="BQ62" s="226">
        <v>56</v>
      </c>
      <c r="BR62" s="227"/>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8"/>
    </row>
    <row r="63" spans="1:131" ht="26.25" customHeight="1" thickBot="1" x14ac:dyDescent="0.2">
      <c r="A63" s="228" t="s">
        <v>376</v>
      </c>
      <c r="B63" s="788" t="s">
        <v>399</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6227</v>
      </c>
      <c r="AG63" s="843"/>
      <c r="AH63" s="843"/>
      <c r="AI63" s="843"/>
      <c r="AJ63" s="844"/>
      <c r="AK63" s="845"/>
      <c r="AL63" s="840"/>
      <c r="AM63" s="840"/>
      <c r="AN63" s="840"/>
      <c r="AO63" s="840"/>
      <c r="AP63" s="843">
        <v>27199</v>
      </c>
      <c r="AQ63" s="843"/>
      <c r="AR63" s="843"/>
      <c r="AS63" s="843"/>
      <c r="AT63" s="843"/>
      <c r="AU63" s="843">
        <v>9138</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8"/>
    </row>
    <row r="66" spans="1:131" ht="26.25" customHeight="1" x14ac:dyDescent="0.15">
      <c r="A66" s="726" t="s">
        <v>401</v>
      </c>
      <c r="B66" s="727"/>
      <c r="C66" s="727"/>
      <c r="D66" s="727"/>
      <c r="E66" s="727"/>
      <c r="F66" s="727"/>
      <c r="G66" s="727"/>
      <c r="H66" s="727"/>
      <c r="I66" s="727"/>
      <c r="J66" s="727"/>
      <c r="K66" s="727"/>
      <c r="L66" s="727"/>
      <c r="M66" s="727"/>
      <c r="N66" s="727"/>
      <c r="O66" s="727"/>
      <c r="P66" s="728"/>
      <c r="Q66" s="732" t="s">
        <v>380</v>
      </c>
      <c r="R66" s="733"/>
      <c r="S66" s="733"/>
      <c r="T66" s="733"/>
      <c r="U66" s="734"/>
      <c r="V66" s="732" t="s">
        <v>381</v>
      </c>
      <c r="W66" s="733"/>
      <c r="X66" s="733"/>
      <c r="Y66" s="733"/>
      <c r="Z66" s="734"/>
      <c r="AA66" s="732" t="s">
        <v>382</v>
      </c>
      <c r="AB66" s="733"/>
      <c r="AC66" s="733"/>
      <c r="AD66" s="733"/>
      <c r="AE66" s="734"/>
      <c r="AF66" s="853" t="s">
        <v>383</v>
      </c>
      <c r="AG66" s="814"/>
      <c r="AH66" s="814"/>
      <c r="AI66" s="814"/>
      <c r="AJ66" s="854"/>
      <c r="AK66" s="732" t="s">
        <v>384</v>
      </c>
      <c r="AL66" s="727"/>
      <c r="AM66" s="727"/>
      <c r="AN66" s="727"/>
      <c r="AO66" s="728"/>
      <c r="AP66" s="732" t="s">
        <v>385</v>
      </c>
      <c r="AQ66" s="733"/>
      <c r="AR66" s="733"/>
      <c r="AS66" s="733"/>
      <c r="AT66" s="734"/>
      <c r="AU66" s="732" t="s">
        <v>402</v>
      </c>
      <c r="AV66" s="733"/>
      <c r="AW66" s="733"/>
      <c r="AX66" s="733"/>
      <c r="AY66" s="734"/>
      <c r="AZ66" s="732" t="s">
        <v>364</v>
      </c>
      <c r="BA66" s="733"/>
      <c r="BB66" s="733"/>
      <c r="BC66" s="733"/>
      <c r="BD66" s="739"/>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
      <c r="A67" s="729"/>
      <c r="B67" s="730"/>
      <c r="C67" s="730"/>
      <c r="D67" s="730"/>
      <c r="E67" s="730"/>
      <c r="F67" s="730"/>
      <c r="G67" s="730"/>
      <c r="H67" s="730"/>
      <c r="I67" s="730"/>
      <c r="J67" s="730"/>
      <c r="K67" s="730"/>
      <c r="L67" s="730"/>
      <c r="M67" s="730"/>
      <c r="N67" s="730"/>
      <c r="O67" s="730"/>
      <c r="P67" s="731"/>
      <c r="Q67" s="735"/>
      <c r="R67" s="736"/>
      <c r="S67" s="736"/>
      <c r="T67" s="736"/>
      <c r="U67" s="737"/>
      <c r="V67" s="735"/>
      <c r="W67" s="736"/>
      <c r="X67" s="736"/>
      <c r="Y67" s="736"/>
      <c r="Z67" s="737"/>
      <c r="AA67" s="735"/>
      <c r="AB67" s="736"/>
      <c r="AC67" s="736"/>
      <c r="AD67" s="736"/>
      <c r="AE67" s="737"/>
      <c r="AF67" s="855"/>
      <c r="AG67" s="817"/>
      <c r="AH67" s="817"/>
      <c r="AI67" s="817"/>
      <c r="AJ67" s="856"/>
      <c r="AK67" s="857"/>
      <c r="AL67" s="730"/>
      <c r="AM67" s="730"/>
      <c r="AN67" s="730"/>
      <c r="AO67" s="731"/>
      <c r="AP67" s="735"/>
      <c r="AQ67" s="736"/>
      <c r="AR67" s="736"/>
      <c r="AS67" s="736"/>
      <c r="AT67" s="737"/>
      <c r="AU67" s="735"/>
      <c r="AV67" s="736"/>
      <c r="AW67" s="736"/>
      <c r="AX67" s="736"/>
      <c r="AY67" s="737"/>
      <c r="AZ67" s="735"/>
      <c r="BA67" s="736"/>
      <c r="BB67" s="736"/>
      <c r="BC67" s="736"/>
      <c r="BD67" s="741"/>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15">
      <c r="A68" s="224">
        <v>1</v>
      </c>
      <c r="B68" s="868" t="s">
        <v>551</v>
      </c>
      <c r="C68" s="869"/>
      <c r="D68" s="869"/>
      <c r="E68" s="869"/>
      <c r="F68" s="869"/>
      <c r="G68" s="869"/>
      <c r="H68" s="869"/>
      <c r="I68" s="869"/>
      <c r="J68" s="869"/>
      <c r="K68" s="869"/>
      <c r="L68" s="869"/>
      <c r="M68" s="869"/>
      <c r="N68" s="869"/>
      <c r="O68" s="869"/>
      <c r="P68" s="870"/>
      <c r="Q68" s="871">
        <v>7342</v>
      </c>
      <c r="R68" s="865"/>
      <c r="S68" s="865"/>
      <c r="T68" s="865"/>
      <c r="U68" s="865"/>
      <c r="V68" s="865">
        <v>7213</v>
      </c>
      <c r="W68" s="865"/>
      <c r="X68" s="865"/>
      <c r="Y68" s="865"/>
      <c r="Z68" s="865"/>
      <c r="AA68" s="865">
        <v>129</v>
      </c>
      <c r="AB68" s="865"/>
      <c r="AC68" s="865"/>
      <c r="AD68" s="865"/>
      <c r="AE68" s="865"/>
      <c r="AF68" s="865">
        <v>129</v>
      </c>
      <c r="AG68" s="865"/>
      <c r="AH68" s="865"/>
      <c r="AI68" s="865"/>
      <c r="AJ68" s="865"/>
      <c r="AK68" s="865">
        <v>2723</v>
      </c>
      <c r="AL68" s="865"/>
      <c r="AM68" s="865"/>
      <c r="AN68" s="865"/>
      <c r="AO68" s="865"/>
      <c r="AP68" s="865" t="s">
        <v>490</v>
      </c>
      <c r="AQ68" s="865"/>
      <c r="AR68" s="865"/>
      <c r="AS68" s="865"/>
      <c r="AT68" s="865"/>
      <c r="AU68" s="865" t="s">
        <v>490</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15">
      <c r="A69" s="226">
        <v>2</v>
      </c>
      <c r="B69" s="872" t="s">
        <v>552</v>
      </c>
      <c r="C69" s="873"/>
      <c r="D69" s="873"/>
      <c r="E69" s="873"/>
      <c r="F69" s="873"/>
      <c r="G69" s="873"/>
      <c r="H69" s="873"/>
      <c r="I69" s="873"/>
      <c r="J69" s="873"/>
      <c r="K69" s="873"/>
      <c r="L69" s="873"/>
      <c r="M69" s="873"/>
      <c r="N69" s="873"/>
      <c r="O69" s="873"/>
      <c r="P69" s="874"/>
      <c r="Q69" s="875">
        <v>75</v>
      </c>
      <c r="R69" s="829"/>
      <c r="S69" s="829"/>
      <c r="T69" s="829"/>
      <c r="U69" s="829"/>
      <c r="V69" s="829">
        <v>71</v>
      </c>
      <c r="W69" s="829"/>
      <c r="X69" s="829"/>
      <c r="Y69" s="829"/>
      <c r="Z69" s="829"/>
      <c r="AA69" s="829">
        <v>4</v>
      </c>
      <c r="AB69" s="829"/>
      <c r="AC69" s="829"/>
      <c r="AD69" s="829"/>
      <c r="AE69" s="829"/>
      <c r="AF69" s="829">
        <v>4</v>
      </c>
      <c r="AG69" s="829"/>
      <c r="AH69" s="829"/>
      <c r="AI69" s="829"/>
      <c r="AJ69" s="829"/>
      <c r="AK69" s="829">
        <v>5</v>
      </c>
      <c r="AL69" s="829"/>
      <c r="AM69" s="829"/>
      <c r="AN69" s="829"/>
      <c r="AO69" s="829"/>
      <c r="AP69" s="829" t="s">
        <v>490</v>
      </c>
      <c r="AQ69" s="829"/>
      <c r="AR69" s="829"/>
      <c r="AS69" s="829"/>
      <c r="AT69" s="829"/>
      <c r="AU69" s="829" t="s">
        <v>490</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15">
      <c r="A70" s="226">
        <v>3</v>
      </c>
      <c r="B70" s="872" t="s">
        <v>553</v>
      </c>
      <c r="C70" s="873"/>
      <c r="D70" s="873"/>
      <c r="E70" s="873"/>
      <c r="F70" s="873"/>
      <c r="G70" s="873"/>
      <c r="H70" s="873"/>
      <c r="I70" s="873"/>
      <c r="J70" s="873"/>
      <c r="K70" s="873"/>
      <c r="L70" s="873"/>
      <c r="M70" s="873"/>
      <c r="N70" s="873"/>
      <c r="O70" s="873"/>
      <c r="P70" s="874"/>
      <c r="Q70" s="875">
        <v>117</v>
      </c>
      <c r="R70" s="829"/>
      <c r="S70" s="829"/>
      <c r="T70" s="829"/>
      <c r="U70" s="829"/>
      <c r="V70" s="829">
        <v>94</v>
      </c>
      <c r="W70" s="829"/>
      <c r="X70" s="829"/>
      <c r="Y70" s="829"/>
      <c r="Z70" s="829"/>
      <c r="AA70" s="829">
        <v>23</v>
      </c>
      <c r="AB70" s="829"/>
      <c r="AC70" s="829"/>
      <c r="AD70" s="829"/>
      <c r="AE70" s="829"/>
      <c r="AF70" s="829">
        <v>23</v>
      </c>
      <c r="AG70" s="829"/>
      <c r="AH70" s="829"/>
      <c r="AI70" s="829"/>
      <c r="AJ70" s="829"/>
      <c r="AK70" s="829" t="s">
        <v>556</v>
      </c>
      <c r="AL70" s="829"/>
      <c r="AM70" s="829"/>
      <c r="AN70" s="829"/>
      <c r="AO70" s="829"/>
      <c r="AP70" s="829" t="s">
        <v>490</v>
      </c>
      <c r="AQ70" s="829"/>
      <c r="AR70" s="829"/>
      <c r="AS70" s="829"/>
      <c r="AT70" s="829"/>
      <c r="AU70" s="829" t="s">
        <v>490</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15">
      <c r="A71" s="226">
        <v>4</v>
      </c>
      <c r="B71" s="872" t="s">
        <v>554</v>
      </c>
      <c r="C71" s="873"/>
      <c r="D71" s="873"/>
      <c r="E71" s="873"/>
      <c r="F71" s="873"/>
      <c r="G71" s="873"/>
      <c r="H71" s="873"/>
      <c r="I71" s="873"/>
      <c r="J71" s="873"/>
      <c r="K71" s="873"/>
      <c r="L71" s="873"/>
      <c r="M71" s="873"/>
      <c r="N71" s="873"/>
      <c r="O71" s="873"/>
      <c r="P71" s="874"/>
      <c r="Q71" s="875">
        <v>800</v>
      </c>
      <c r="R71" s="829"/>
      <c r="S71" s="829"/>
      <c r="T71" s="829"/>
      <c r="U71" s="829"/>
      <c r="V71" s="829">
        <v>761</v>
      </c>
      <c r="W71" s="829"/>
      <c r="X71" s="829"/>
      <c r="Y71" s="829"/>
      <c r="Z71" s="829"/>
      <c r="AA71" s="829">
        <v>39</v>
      </c>
      <c r="AB71" s="829"/>
      <c r="AC71" s="829"/>
      <c r="AD71" s="829"/>
      <c r="AE71" s="829"/>
      <c r="AF71" s="829">
        <v>39</v>
      </c>
      <c r="AG71" s="829"/>
      <c r="AH71" s="829"/>
      <c r="AI71" s="829"/>
      <c r="AJ71" s="829"/>
      <c r="AK71" s="829" t="s">
        <v>556</v>
      </c>
      <c r="AL71" s="829"/>
      <c r="AM71" s="829"/>
      <c r="AN71" s="829"/>
      <c r="AO71" s="829"/>
      <c r="AP71" s="829" t="s">
        <v>490</v>
      </c>
      <c r="AQ71" s="829"/>
      <c r="AR71" s="829"/>
      <c r="AS71" s="829"/>
      <c r="AT71" s="829"/>
      <c r="AU71" s="829" t="s">
        <v>490</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15">
      <c r="A72" s="226">
        <v>5</v>
      </c>
      <c r="B72" s="872" t="s">
        <v>555</v>
      </c>
      <c r="C72" s="873"/>
      <c r="D72" s="873"/>
      <c r="E72" s="873"/>
      <c r="F72" s="873"/>
      <c r="G72" s="873"/>
      <c r="H72" s="873"/>
      <c r="I72" s="873"/>
      <c r="J72" s="873"/>
      <c r="K72" s="873"/>
      <c r="L72" s="873"/>
      <c r="M72" s="873"/>
      <c r="N72" s="873"/>
      <c r="O72" s="873"/>
      <c r="P72" s="874"/>
      <c r="Q72" s="875">
        <v>156266</v>
      </c>
      <c r="R72" s="829"/>
      <c r="S72" s="829"/>
      <c r="T72" s="829"/>
      <c r="U72" s="829"/>
      <c r="V72" s="829">
        <v>153668</v>
      </c>
      <c r="W72" s="829"/>
      <c r="X72" s="829"/>
      <c r="Y72" s="829"/>
      <c r="Z72" s="829"/>
      <c r="AA72" s="829">
        <v>2598</v>
      </c>
      <c r="AB72" s="829"/>
      <c r="AC72" s="829"/>
      <c r="AD72" s="829"/>
      <c r="AE72" s="829"/>
      <c r="AF72" s="829">
        <v>2598</v>
      </c>
      <c r="AG72" s="829"/>
      <c r="AH72" s="829"/>
      <c r="AI72" s="829"/>
      <c r="AJ72" s="829"/>
      <c r="AK72" s="829">
        <v>1803</v>
      </c>
      <c r="AL72" s="829"/>
      <c r="AM72" s="829"/>
      <c r="AN72" s="829"/>
      <c r="AO72" s="829"/>
      <c r="AP72" s="829" t="s">
        <v>490</v>
      </c>
      <c r="AQ72" s="829"/>
      <c r="AR72" s="829"/>
      <c r="AS72" s="829"/>
      <c r="AT72" s="829"/>
      <c r="AU72" s="829" t="s">
        <v>490</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15">
      <c r="A73" s="226">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15">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15">
      <c r="A75" s="226">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15">
      <c r="A76" s="226">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15">
      <c r="A77" s="226">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15">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15">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15">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15">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15">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15">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15">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15">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1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1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
      <c r="A88" s="228" t="s">
        <v>376</v>
      </c>
      <c r="B88" s="788" t="s">
        <v>403</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2793</v>
      </c>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8" t="s">
        <v>404</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44</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8"/>
      <c r="DW102" s="789"/>
      <c r="DX102" s="789"/>
      <c r="DY102" s="789"/>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409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411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412</v>
      </c>
      <c r="AB109" s="892"/>
      <c r="AC109" s="892"/>
      <c r="AD109" s="892"/>
      <c r="AE109" s="893"/>
      <c r="AF109" s="891" t="s">
        <v>413</v>
      </c>
      <c r="AG109" s="892"/>
      <c r="AH109" s="892"/>
      <c r="AI109" s="892"/>
      <c r="AJ109" s="893"/>
      <c r="AK109" s="891" t="s">
        <v>294</v>
      </c>
      <c r="AL109" s="892"/>
      <c r="AM109" s="892"/>
      <c r="AN109" s="892"/>
      <c r="AO109" s="893"/>
      <c r="AP109" s="891" t="s">
        <v>414</v>
      </c>
      <c r="AQ109" s="892"/>
      <c r="AR109" s="892"/>
      <c r="AS109" s="892"/>
      <c r="AT109" s="894"/>
      <c r="AU109" s="911" t="s">
        <v>411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412</v>
      </c>
      <c r="BR109" s="892"/>
      <c r="BS109" s="892"/>
      <c r="BT109" s="892"/>
      <c r="BU109" s="893"/>
      <c r="BV109" s="891" t="s">
        <v>413</v>
      </c>
      <c r="BW109" s="892"/>
      <c r="BX109" s="892"/>
      <c r="BY109" s="892"/>
      <c r="BZ109" s="893"/>
      <c r="CA109" s="891" t="s">
        <v>294</v>
      </c>
      <c r="CB109" s="892"/>
      <c r="CC109" s="892"/>
      <c r="CD109" s="892"/>
      <c r="CE109" s="893"/>
      <c r="CF109" s="912" t="s">
        <v>414</v>
      </c>
      <c r="CG109" s="912"/>
      <c r="CH109" s="912"/>
      <c r="CI109" s="912"/>
      <c r="CJ109" s="912"/>
      <c r="CK109" s="891" t="s">
        <v>415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412</v>
      </c>
      <c r="DH109" s="892"/>
      <c r="DI109" s="892"/>
      <c r="DJ109" s="892"/>
      <c r="DK109" s="893"/>
      <c r="DL109" s="891" t="s">
        <v>413</v>
      </c>
      <c r="DM109" s="892"/>
      <c r="DN109" s="892"/>
      <c r="DO109" s="892"/>
      <c r="DP109" s="893"/>
      <c r="DQ109" s="891" t="s">
        <v>294</v>
      </c>
      <c r="DR109" s="892"/>
      <c r="DS109" s="892"/>
      <c r="DT109" s="892"/>
      <c r="DU109" s="893"/>
      <c r="DV109" s="891" t="s">
        <v>414</v>
      </c>
      <c r="DW109" s="892"/>
      <c r="DX109" s="892"/>
      <c r="DY109" s="892"/>
      <c r="DZ109" s="894"/>
    </row>
    <row r="110" spans="1:131" s="218" customFormat="1" ht="26.25" customHeight="1" x14ac:dyDescent="0.15">
      <c r="A110" s="895" t="s">
        <v>416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6715998</v>
      </c>
      <c r="AB110" s="899"/>
      <c r="AC110" s="899"/>
      <c r="AD110" s="899"/>
      <c r="AE110" s="900"/>
      <c r="AF110" s="901">
        <v>6963830</v>
      </c>
      <c r="AG110" s="899"/>
      <c r="AH110" s="899"/>
      <c r="AI110" s="899"/>
      <c r="AJ110" s="900"/>
      <c r="AK110" s="901">
        <v>7079028</v>
      </c>
      <c r="AL110" s="899"/>
      <c r="AM110" s="899"/>
      <c r="AN110" s="899"/>
      <c r="AO110" s="900"/>
      <c r="AP110" s="902">
        <v>28.1</v>
      </c>
      <c r="AQ110" s="903"/>
      <c r="AR110" s="903"/>
      <c r="AS110" s="903"/>
      <c r="AT110" s="904"/>
      <c r="AU110" s="905" t="s">
        <v>69</v>
      </c>
      <c r="AV110" s="906"/>
      <c r="AW110" s="906"/>
      <c r="AX110" s="906"/>
      <c r="AY110" s="906"/>
      <c r="AZ110" s="928" t="s">
        <v>417</v>
      </c>
      <c r="BA110" s="896"/>
      <c r="BB110" s="896"/>
      <c r="BC110" s="896"/>
      <c r="BD110" s="896"/>
      <c r="BE110" s="896"/>
      <c r="BF110" s="896"/>
      <c r="BG110" s="896"/>
      <c r="BH110" s="896"/>
      <c r="BI110" s="896"/>
      <c r="BJ110" s="896"/>
      <c r="BK110" s="896"/>
      <c r="BL110" s="896"/>
      <c r="BM110" s="896"/>
      <c r="BN110" s="896"/>
      <c r="BO110" s="896"/>
      <c r="BP110" s="897"/>
      <c r="BQ110" s="929">
        <v>64370666</v>
      </c>
      <c r="BR110" s="930"/>
      <c r="BS110" s="930"/>
      <c r="BT110" s="930"/>
      <c r="BU110" s="930"/>
      <c r="BV110" s="930">
        <v>61613839</v>
      </c>
      <c r="BW110" s="930"/>
      <c r="BX110" s="930"/>
      <c r="BY110" s="930"/>
      <c r="BZ110" s="930"/>
      <c r="CA110" s="930">
        <v>61969109</v>
      </c>
      <c r="CB110" s="930"/>
      <c r="CC110" s="930"/>
      <c r="CD110" s="930"/>
      <c r="CE110" s="930"/>
      <c r="CF110" s="943">
        <v>246.3</v>
      </c>
      <c r="CG110" s="944"/>
      <c r="CH110" s="944"/>
      <c r="CI110" s="944"/>
      <c r="CJ110" s="944"/>
      <c r="CK110" s="945" t="s">
        <v>418</v>
      </c>
      <c r="CL110" s="946"/>
      <c r="CM110" s="928" t="s">
        <v>419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15">
      <c r="A111" s="933" t="s">
        <v>420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421</v>
      </c>
      <c r="BA111" s="922"/>
      <c r="BB111" s="922"/>
      <c r="BC111" s="922"/>
      <c r="BD111" s="922"/>
      <c r="BE111" s="922"/>
      <c r="BF111" s="922"/>
      <c r="BG111" s="922"/>
      <c r="BH111" s="922"/>
      <c r="BI111" s="922"/>
      <c r="BJ111" s="922"/>
      <c r="BK111" s="922"/>
      <c r="BL111" s="922"/>
      <c r="BM111" s="922"/>
      <c r="BN111" s="922"/>
      <c r="BO111" s="922"/>
      <c r="BP111" s="923"/>
      <c r="BQ111" s="924">
        <v>44972</v>
      </c>
      <c r="BR111" s="925"/>
      <c r="BS111" s="925"/>
      <c r="BT111" s="925"/>
      <c r="BU111" s="925"/>
      <c r="BV111" s="925">
        <v>65644</v>
      </c>
      <c r="BW111" s="925"/>
      <c r="BX111" s="925"/>
      <c r="BY111" s="925"/>
      <c r="BZ111" s="925"/>
      <c r="CA111" s="925">
        <v>57322</v>
      </c>
      <c r="CB111" s="925"/>
      <c r="CC111" s="925"/>
      <c r="CD111" s="925"/>
      <c r="CE111" s="925"/>
      <c r="CF111" s="919">
        <v>0.2</v>
      </c>
      <c r="CG111" s="920"/>
      <c r="CH111" s="920"/>
      <c r="CI111" s="920"/>
      <c r="CJ111" s="920"/>
      <c r="CK111" s="947"/>
      <c r="CL111" s="948"/>
      <c r="CM111" s="921" t="s">
        <v>422</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423</v>
      </c>
      <c r="B112" s="952"/>
      <c r="C112" s="922" t="s">
        <v>424</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425</v>
      </c>
      <c r="BA112" s="922"/>
      <c r="BB112" s="922"/>
      <c r="BC112" s="922"/>
      <c r="BD112" s="922"/>
      <c r="BE112" s="922"/>
      <c r="BF112" s="922"/>
      <c r="BG112" s="922"/>
      <c r="BH112" s="922"/>
      <c r="BI112" s="922"/>
      <c r="BJ112" s="922"/>
      <c r="BK112" s="922"/>
      <c r="BL112" s="922"/>
      <c r="BM112" s="922"/>
      <c r="BN112" s="922"/>
      <c r="BO112" s="922"/>
      <c r="BP112" s="923"/>
      <c r="BQ112" s="924">
        <v>10408191</v>
      </c>
      <c r="BR112" s="925"/>
      <c r="BS112" s="925"/>
      <c r="BT112" s="925"/>
      <c r="BU112" s="925"/>
      <c r="BV112" s="925">
        <v>9557682</v>
      </c>
      <c r="BW112" s="925"/>
      <c r="BX112" s="925"/>
      <c r="BY112" s="925"/>
      <c r="BZ112" s="925"/>
      <c r="CA112" s="925">
        <v>9228802</v>
      </c>
      <c r="CB112" s="925"/>
      <c r="CC112" s="925"/>
      <c r="CD112" s="925"/>
      <c r="CE112" s="925"/>
      <c r="CF112" s="919">
        <v>36.700000000000003</v>
      </c>
      <c r="CG112" s="920"/>
      <c r="CH112" s="920"/>
      <c r="CI112" s="920"/>
      <c r="CJ112" s="920"/>
      <c r="CK112" s="947"/>
      <c r="CL112" s="948"/>
      <c r="CM112" s="921" t="s">
        <v>426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427</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1129741</v>
      </c>
      <c r="AB113" s="937"/>
      <c r="AC113" s="937"/>
      <c r="AD113" s="937"/>
      <c r="AE113" s="938"/>
      <c r="AF113" s="939">
        <v>1034836</v>
      </c>
      <c r="AG113" s="937"/>
      <c r="AH113" s="937"/>
      <c r="AI113" s="937"/>
      <c r="AJ113" s="938"/>
      <c r="AK113" s="939">
        <v>1090494</v>
      </c>
      <c r="AL113" s="937"/>
      <c r="AM113" s="937"/>
      <c r="AN113" s="937"/>
      <c r="AO113" s="938"/>
      <c r="AP113" s="940">
        <v>4.3</v>
      </c>
      <c r="AQ113" s="941"/>
      <c r="AR113" s="941"/>
      <c r="AS113" s="941"/>
      <c r="AT113" s="942"/>
      <c r="AU113" s="907"/>
      <c r="AV113" s="908"/>
      <c r="AW113" s="908"/>
      <c r="AX113" s="908"/>
      <c r="AY113" s="908"/>
      <c r="AZ113" s="921" t="s">
        <v>428</v>
      </c>
      <c r="BA113" s="922"/>
      <c r="BB113" s="922"/>
      <c r="BC113" s="922"/>
      <c r="BD113" s="922"/>
      <c r="BE113" s="922"/>
      <c r="BF113" s="922"/>
      <c r="BG113" s="922"/>
      <c r="BH113" s="922"/>
      <c r="BI113" s="922"/>
      <c r="BJ113" s="922"/>
      <c r="BK113" s="922"/>
      <c r="BL113" s="922"/>
      <c r="BM113" s="922"/>
      <c r="BN113" s="922"/>
      <c r="BO113" s="922"/>
      <c r="BP113" s="923"/>
      <c r="BQ113" s="924" t="s">
        <v>122</v>
      </c>
      <c r="BR113" s="925"/>
      <c r="BS113" s="925"/>
      <c r="BT113" s="925"/>
      <c r="BU113" s="925"/>
      <c r="BV113" s="925" t="s">
        <v>122</v>
      </c>
      <c r="BW113" s="925"/>
      <c r="BX113" s="925"/>
      <c r="BY113" s="925"/>
      <c r="BZ113" s="925"/>
      <c r="CA113" s="925" t="s">
        <v>122</v>
      </c>
      <c r="CB113" s="925"/>
      <c r="CC113" s="925"/>
      <c r="CD113" s="925"/>
      <c r="CE113" s="925"/>
      <c r="CF113" s="919" t="s">
        <v>122</v>
      </c>
      <c r="CG113" s="920"/>
      <c r="CH113" s="920"/>
      <c r="CI113" s="920"/>
      <c r="CJ113" s="920"/>
      <c r="CK113" s="947"/>
      <c r="CL113" s="948"/>
      <c r="CM113" s="921" t="s">
        <v>429</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430</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t="s">
        <v>122</v>
      </c>
      <c r="AB114" s="958"/>
      <c r="AC114" s="958"/>
      <c r="AD114" s="958"/>
      <c r="AE114" s="959"/>
      <c r="AF114" s="960" t="s">
        <v>122</v>
      </c>
      <c r="AG114" s="958"/>
      <c r="AH114" s="958"/>
      <c r="AI114" s="958"/>
      <c r="AJ114" s="959"/>
      <c r="AK114" s="960" t="s">
        <v>122</v>
      </c>
      <c r="AL114" s="958"/>
      <c r="AM114" s="958"/>
      <c r="AN114" s="958"/>
      <c r="AO114" s="959"/>
      <c r="AP114" s="961" t="s">
        <v>122</v>
      </c>
      <c r="AQ114" s="962"/>
      <c r="AR114" s="962"/>
      <c r="AS114" s="962"/>
      <c r="AT114" s="963"/>
      <c r="AU114" s="907"/>
      <c r="AV114" s="908"/>
      <c r="AW114" s="908"/>
      <c r="AX114" s="908"/>
      <c r="AY114" s="908"/>
      <c r="AZ114" s="921" t="s">
        <v>431</v>
      </c>
      <c r="BA114" s="922"/>
      <c r="BB114" s="922"/>
      <c r="BC114" s="922"/>
      <c r="BD114" s="922"/>
      <c r="BE114" s="922"/>
      <c r="BF114" s="922"/>
      <c r="BG114" s="922"/>
      <c r="BH114" s="922"/>
      <c r="BI114" s="922"/>
      <c r="BJ114" s="922"/>
      <c r="BK114" s="922"/>
      <c r="BL114" s="922"/>
      <c r="BM114" s="922"/>
      <c r="BN114" s="922"/>
      <c r="BO114" s="922"/>
      <c r="BP114" s="923"/>
      <c r="BQ114" s="924">
        <v>6306071</v>
      </c>
      <c r="BR114" s="925"/>
      <c r="BS114" s="925"/>
      <c r="BT114" s="925"/>
      <c r="BU114" s="925"/>
      <c r="BV114" s="925">
        <v>6694226</v>
      </c>
      <c r="BW114" s="925"/>
      <c r="BX114" s="925"/>
      <c r="BY114" s="925"/>
      <c r="BZ114" s="925"/>
      <c r="CA114" s="925">
        <v>6887552</v>
      </c>
      <c r="CB114" s="925"/>
      <c r="CC114" s="925"/>
      <c r="CD114" s="925"/>
      <c r="CE114" s="925"/>
      <c r="CF114" s="919">
        <v>27.4</v>
      </c>
      <c r="CG114" s="920"/>
      <c r="CH114" s="920"/>
      <c r="CI114" s="920"/>
      <c r="CJ114" s="920"/>
      <c r="CK114" s="947"/>
      <c r="CL114" s="948"/>
      <c r="CM114" s="921" t="s">
        <v>432</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433</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22400</v>
      </c>
      <c r="AB115" s="937"/>
      <c r="AC115" s="937"/>
      <c r="AD115" s="937"/>
      <c r="AE115" s="938"/>
      <c r="AF115" s="939">
        <v>23450</v>
      </c>
      <c r="AG115" s="937"/>
      <c r="AH115" s="937"/>
      <c r="AI115" s="937"/>
      <c r="AJ115" s="938"/>
      <c r="AK115" s="939">
        <v>26870</v>
      </c>
      <c r="AL115" s="937"/>
      <c r="AM115" s="937"/>
      <c r="AN115" s="937"/>
      <c r="AO115" s="938"/>
      <c r="AP115" s="940">
        <v>0.1</v>
      </c>
      <c r="AQ115" s="941"/>
      <c r="AR115" s="941"/>
      <c r="AS115" s="941"/>
      <c r="AT115" s="942"/>
      <c r="AU115" s="907"/>
      <c r="AV115" s="908"/>
      <c r="AW115" s="908"/>
      <c r="AX115" s="908"/>
      <c r="AY115" s="908"/>
      <c r="AZ115" s="921" t="s">
        <v>434</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435</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436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437</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438</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44972</v>
      </c>
      <c r="DH116" s="958"/>
      <c r="DI116" s="958"/>
      <c r="DJ116" s="958"/>
      <c r="DK116" s="959"/>
      <c r="DL116" s="960">
        <v>65644</v>
      </c>
      <c r="DM116" s="958"/>
      <c r="DN116" s="958"/>
      <c r="DO116" s="958"/>
      <c r="DP116" s="959"/>
      <c r="DQ116" s="960">
        <v>57322</v>
      </c>
      <c r="DR116" s="958"/>
      <c r="DS116" s="958"/>
      <c r="DT116" s="958"/>
      <c r="DU116" s="959"/>
      <c r="DV116" s="961">
        <v>0.2</v>
      </c>
      <c r="DW116" s="962"/>
      <c r="DX116" s="962"/>
      <c r="DY116" s="962"/>
      <c r="DZ116" s="963"/>
    </row>
    <row r="117" spans="1:130" s="218"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439</v>
      </c>
      <c r="Z117" s="893"/>
      <c r="AA117" s="977">
        <v>7868139</v>
      </c>
      <c r="AB117" s="978"/>
      <c r="AC117" s="978"/>
      <c r="AD117" s="978"/>
      <c r="AE117" s="979"/>
      <c r="AF117" s="980">
        <v>8022116</v>
      </c>
      <c r="AG117" s="978"/>
      <c r="AH117" s="978"/>
      <c r="AI117" s="978"/>
      <c r="AJ117" s="979"/>
      <c r="AK117" s="980">
        <v>8196392</v>
      </c>
      <c r="AL117" s="978"/>
      <c r="AM117" s="978"/>
      <c r="AN117" s="978"/>
      <c r="AO117" s="979"/>
      <c r="AP117" s="981"/>
      <c r="AQ117" s="982"/>
      <c r="AR117" s="982"/>
      <c r="AS117" s="982"/>
      <c r="AT117" s="983"/>
      <c r="AU117" s="907"/>
      <c r="AV117" s="908"/>
      <c r="AW117" s="908"/>
      <c r="AX117" s="908"/>
      <c r="AY117" s="908"/>
      <c r="AZ117" s="973" t="s">
        <v>440</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1" t="s">
        <v>415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412</v>
      </c>
      <c r="AB118" s="892"/>
      <c r="AC118" s="892"/>
      <c r="AD118" s="892"/>
      <c r="AE118" s="893"/>
      <c r="AF118" s="891" t="s">
        <v>413</v>
      </c>
      <c r="AG118" s="892"/>
      <c r="AH118" s="892"/>
      <c r="AI118" s="892"/>
      <c r="AJ118" s="893"/>
      <c r="AK118" s="891" t="s">
        <v>294</v>
      </c>
      <c r="AL118" s="892"/>
      <c r="AM118" s="892"/>
      <c r="AN118" s="892"/>
      <c r="AO118" s="893"/>
      <c r="AP118" s="969" t="s">
        <v>414</v>
      </c>
      <c r="AQ118" s="970"/>
      <c r="AR118" s="970"/>
      <c r="AS118" s="970"/>
      <c r="AT118" s="971"/>
      <c r="AU118" s="907"/>
      <c r="AV118" s="908"/>
      <c r="AW118" s="908"/>
      <c r="AX118" s="908"/>
      <c r="AY118" s="908"/>
      <c r="AZ118" s="972" t="s">
        <v>442</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443</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418</v>
      </c>
      <c r="B119" s="946"/>
      <c r="C119" s="928" t="s">
        <v>419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444</v>
      </c>
      <c r="BP119" s="1004"/>
      <c r="BQ119" s="998">
        <v>81129900</v>
      </c>
      <c r="BR119" s="999"/>
      <c r="BS119" s="999"/>
      <c r="BT119" s="999"/>
      <c r="BU119" s="999"/>
      <c r="BV119" s="999">
        <v>77931391</v>
      </c>
      <c r="BW119" s="999"/>
      <c r="BX119" s="999"/>
      <c r="BY119" s="999"/>
      <c r="BZ119" s="999"/>
      <c r="CA119" s="999">
        <v>78142785</v>
      </c>
      <c r="CB119" s="999"/>
      <c r="CC119" s="999"/>
      <c r="CD119" s="999"/>
      <c r="CE119" s="999"/>
      <c r="CF119" s="1000"/>
      <c r="CG119" s="1001"/>
      <c r="CH119" s="1001"/>
      <c r="CI119" s="1001"/>
      <c r="CJ119" s="1002"/>
      <c r="CK119" s="949"/>
      <c r="CL119" s="950"/>
      <c r="CM119" s="972" t="s">
        <v>445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15">
      <c r="A120" s="1056"/>
      <c r="B120" s="948"/>
      <c r="C120" s="921" t="s">
        <v>422</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446</v>
      </c>
      <c r="AV120" s="991"/>
      <c r="AW120" s="991"/>
      <c r="AX120" s="991"/>
      <c r="AY120" s="992"/>
      <c r="AZ120" s="928" t="s">
        <v>447</v>
      </c>
      <c r="BA120" s="896"/>
      <c r="BB120" s="896"/>
      <c r="BC120" s="896"/>
      <c r="BD120" s="896"/>
      <c r="BE120" s="896"/>
      <c r="BF120" s="896"/>
      <c r="BG120" s="896"/>
      <c r="BH120" s="896"/>
      <c r="BI120" s="896"/>
      <c r="BJ120" s="896"/>
      <c r="BK120" s="896"/>
      <c r="BL120" s="896"/>
      <c r="BM120" s="896"/>
      <c r="BN120" s="896"/>
      <c r="BO120" s="896"/>
      <c r="BP120" s="897"/>
      <c r="BQ120" s="929">
        <v>20208916</v>
      </c>
      <c r="BR120" s="930"/>
      <c r="BS120" s="930"/>
      <c r="BT120" s="930"/>
      <c r="BU120" s="930"/>
      <c r="BV120" s="930">
        <v>19978526</v>
      </c>
      <c r="BW120" s="930"/>
      <c r="BX120" s="930"/>
      <c r="BY120" s="930"/>
      <c r="BZ120" s="930"/>
      <c r="CA120" s="930">
        <v>18581307</v>
      </c>
      <c r="CB120" s="930"/>
      <c r="CC120" s="930"/>
      <c r="CD120" s="930"/>
      <c r="CE120" s="930"/>
      <c r="CF120" s="943">
        <v>73.900000000000006</v>
      </c>
      <c r="CG120" s="944"/>
      <c r="CH120" s="944"/>
      <c r="CI120" s="944"/>
      <c r="CJ120" s="944"/>
      <c r="CK120" s="1005" t="s">
        <v>448</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7071439</v>
      </c>
      <c r="DH120" s="930"/>
      <c r="DI120" s="930"/>
      <c r="DJ120" s="930"/>
      <c r="DK120" s="930"/>
      <c r="DL120" s="930">
        <v>6796932</v>
      </c>
      <c r="DM120" s="930"/>
      <c r="DN120" s="930"/>
      <c r="DO120" s="930"/>
      <c r="DP120" s="930"/>
      <c r="DQ120" s="930">
        <v>6671178</v>
      </c>
      <c r="DR120" s="930"/>
      <c r="DS120" s="930"/>
      <c r="DT120" s="930"/>
      <c r="DU120" s="930"/>
      <c r="DV120" s="931">
        <v>26.5</v>
      </c>
      <c r="DW120" s="931"/>
      <c r="DX120" s="931"/>
      <c r="DY120" s="931"/>
      <c r="DZ120" s="932"/>
    </row>
    <row r="121" spans="1:130" s="218" customFormat="1" ht="26.25" customHeight="1" x14ac:dyDescent="0.15">
      <c r="A121" s="1056"/>
      <c r="B121" s="948"/>
      <c r="C121" s="973" t="s">
        <v>449</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450</v>
      </c>
      <c r="BA121" s="922"/>
      <c r="BB121" s="922"/>
      <c r="BC121" s="922"/>
      <c r="BD121" s="922"/>
      <c r="BE121" s="922"/>
      <c r="BF121" s="922"/>
      <c r="BG121" s="922"/>
      <c r="BH121" s="922"/>
      <c r="BI121" s="922"/>
      <c r="BJ121" s="922"/>
      <c r="BK121" s="922"/>
      <c r="BL121" s="922"/>
      <c r="BM121" s="922"/>
      <c r="BN121" s="922"/>
      <c r="BO121" s="922"/>
      <c r="BP121" s="923"/>
      <c r="BQ121" s="924">
        <v>566142</v>
      </c>
      <c r="BR121" s="925"/>
      <c r="BS121" s="925"/>
      <c r="BT121" s="925"/>
      <c r="BU121" s="925"/>
      <c r="BV121" s="925">
        <v>461128</v>
      </c>
      <c r="BW121" s="925"/>
      <c r="BX121" s="925"/>
      <c r="BY121" s="925"/>
      <c r="BZ121" s="925"/>
      <c r="CA121" s="925">
        <v>841112</v>
      </c>
      <c r="CB121" s="925"/>
      <c r="CC121" s="925"/>
      <c r="CD121" s="925"/>
      <c r="CE121" s="925"/>
      <c r="CF121" s="919">
        <v>3.3</v>
      </c>
      <c r="CG121" s="920"/>
      <c r="CH121" s="920"/>
      <c r="CI121" s="920"/>
      <c r="CJ121" s="920"/>
      <c r="CK121" s="1008"/>
      <c r="CL121" s="1009"/>
      <c r="CM121" s="1009"/>
      <c r="CN121" s="1009"/>
      <c r="CO121" s="1010"/>
      <c r="CP121" s="1018" t="s">
        <v>392</v>
      </c>
      <c r="CQ121" s="1019"/>
      <c r="CR121" s="1019"/>
      <c r="CS121" s="1019"/>
      <c r="CT121" s="1019"/>
      <c r="CU121" s="1019"/>
      <c r="CV121" s="1019"/>
      <c r="CW121" s="1019"/>
      <c r="CX121" s="1019"/>
      <c r="CY121" s="1019"/>
      <c r="CZ121" s="1019"/>
      <c r="DA121" s="1019"/>
      <c r="DB121" s="1019"/>
      <c r="DC121" s="1019"/>
      <c r="DD121" s="1019"/>
      <c r="DE121" s="1019"/>
      <c r="DF121" s="1020"/>
      <c r="DG121" s="924">
        <v>2547995</v>
      </c>
      <c r="DH121" s="925"/>
      <c r="DI121" s="925"/>
      <c r="DJ121" s="925"/>
      <c r="DK121" s="925"/>
      <c r="DL121" s="925">
        <v>2281651</v>
      </c>
      <c r="DM121" s="925"/>
      <c r="DN121" s="925"/>
      <c r="DO121" s="925"/>
      <c r="DP121" s="925"/>
      <c r="DQ121" s="925">
        <v>2014897</v>
      </c>
      <c r="DR121" s="925"/>
      <c r="DS121" s="925"/>
      <c r="DT121" s="925"/>
      <c r="DU121" s="925"/>
      <c r="DV121" s="926">
        <v>8</v>
      </c>
      <c r="DW121" s="926"/>
      <c r="DX121" s="926"/>
      <c r="DY121" s="926"/>
      <c r="DZ121" s="927"/>
    </row>
    <row r="122" spans="1:130" s="218" customFormat="1" ht="26.25" customHeight="1" x14ac:dyDescent="0.15">
      <c r="A122" s="1056"/>
      <c r="B122" s="948"/>
      <c r="C122" s="921" t="s">
        <v>432</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451</v>
      </c>
      <c r="BA122" s="964"/>
      <c r="BB122" s="964"/>
      <c r="BC122" s="964"/>
      <c r="BD122" s="964"/>
      <c r="BE122" s="964"/>
      <c r="BF122" s="964"/>
      <c r="BG122" s="964"/>
      <c r="BH122" s="964"/>
      <c r="BI122" s="964"/>
      <c r="BJ122" s="964"/>
      <c r="BK122" s="964"/>
      <c r="BL122" s="964"/>
      <c r="BM122" s="964"/>
      <c r="BN122" s="964"/>
      <c r="BO122" s="964"/>
      <c r="BP122" s="965"/>
      <c r="BQ122" s="998">
        <v>56963098</v>
      </c>
      <c r="BR122" s="999"/>
      <c r="BS122" s="999"/>
      <c r="BT122" s="999"/>
      <c r="BU122" s="999"/>
      <c r="BV122" s="999">
        <v>54761493</v>
      </c>
      <c r="BW122" s="999"/>
      <c r="BX122" s="999"/>
      <c r="BY122" s="999"/>
      <c r="BZ122" s="999"/>
      <c r="CA122" s="999">
        <v>54321257</v>
      </c>
      <c r="CB122" s="999"/>
      <c r="CC122" s="999"/>
      <c r="CD122" s="999"/>
      <c r="CE122" s="999"/>
      <c r="CF122" s="1016">
        <v>215.9</v>
      </c>
      <c r="CG122" s="1017"/>
      <c r="CH122" s="1017"/>
      <c r="CI122" s="1017"/>
      <c r="CJ122" s="1017"/>
      <c r="CK122" s="1008"/>
      <c r="CL122" s="1009"/>
      <c r="CM122" s="1009"/>
      <c r="CN122" s="1009"/>
      <c r="CO122" s="1010"/>
      <c r="CP122" s="1018" t="s">
        <v>394</v>
      </c>
      <c r="CQ122" s="1019"/>
      <c r="CR122" s="1019"/>
      <c r="CS122" s="1019"/>
      <c r="CT122" s="1019"/>
      <c r="CU122" s="1019"/>
      <c r="CV122" s="1019"/>
      <c r="CW122" s="1019"/>
      <c r="CX122" s="1019"/>
      <c r="CY122" s="1019"/>
      <c r="CZ122" s="1019"/>
      <c r="DA122" s="1019"/>
      <c r="DB122" s="1019"/>
      <c r="DC122" s="1019"/>
      <c r="DD122" s="1019"/>
      <c r="DE122" s="1019"/>
      <c r="DF122" s="1020"/>
      <c r="DG122" s="924">
        <v>586127</v>
      </c>
      <c r="DH122" s="925"/>
      <c r="DI122" s="925"/>
      <c r="DJ122" s="925"/>
      <c r="DK122" s="925"/>
      <c r="DL122" s="925">
        <v>389986</v>
      </c>
      <c r="DM122" s="925"/>
      <c r="DN122" s="925"/>
      <c r="DO122" s="925"/>
      <c r="DP122" s="925"/>
      <c r="DQ122" s="925">
        <v>452014</v>
      </c>
      <c r="DR122" s="925"/>
      <c r="DS122" s="925"/>
      <c r="DT122" s="925"/>
      <c r="DU122" s="925"/>
      <c r="DV122" s="926">
        <v>1.8</v>
      </c>
      <c r="DW122" s="926"/>
      <c r="DX122" s="926"/>
      <c r="DY122" s="926"/>
      <c r="DZ122" s="927"/>
    </row>
    <row r="123" spans="1:130" s="218" customFormat="1" ht="26.25" customHeight="1" x14ac:dyDescent="0.15">
      <c r="A123" s="1056"/>
      <c r="B123" s="948"/>
      <c r="C123" s="921" t="s">
        <v>438</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12314</v>
      </c>
      <c r="AB123" s="958"/>
      <c r="AC123" s="958"/>
      <c r="AD123" s="958"/>
      <c r="AE123" s="959"/>
      <c r="AF123" s="960">
        <v>6174</v>
      </c>
      <c r="AG123" s="958"/>
      <c r="AH123" s="958"/>
      <c r="AI123" s="958"/>
      <c r="AJ123" s="959"/>
      <c r="AK123" s="960">
        <v>6042</v>
      </c>
      <c r="AL123" s="958"/>
      <c r="AM123" s="958"/>
      <c r="AN123" s="958"/>
      <c r="AO123" s="959"/>
      <c r="AP123" s="961">
        <v>0</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452</v>
      </c>
      <c r="BP123" s="1004"/>
      <c r="BQ123" s="1062">
        <v>77738156</v>
      </c>
      <c r="BR123" s="1063"/>
      <c r="BS123" s="1063"/>
      <c r="BT123" s="1063"/>
      <c r="BU123" s="1063"/>
      <c r="BV123" s="1063">
        <v>75201147</v>
      </c>
      <c r="BW123" s="1063"/>
      <c r="BX123" s="1063"/>
      <c r="BY123" s="1063"/>
      <c r="BZ123" s="1063"/>
      <c r="CA123" s="1063">
        <v>73743676</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
      <c r="A124" s="1056"/>
      <c r="B124" s="948"/>
      <c r="C124" s="921" t="s">
        <v>441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13.8</v>
      </c>
      <c r="BR124" s="1026"/>
      <c r="BS124" s="1026"/>
      <c r="BT124" s="1026"/>
      <c r="BU124" s="1026"/>
      <c r="BV124" s="1026">
        <v>11</v>
      </c>
      <c r="BW124" s="1026"/>
      <c r="BX124" s="1026"/>
      <c r="BY124" s="1026"/>
      <c r="BZ124" s="1026"/>
      <c r="CA124" s="1026">
        <v>17.399999999999999</v>
      </c>
      <c r="CB124" s="1026"/>
      <c r="CC124" s="1026"/>
      <c r="CD124" s="1026"/>
      <c r="CE124" s="1026"/>
      <c r="CF124" s="1027"/>
      <c r="CG124" s="1028"/>
      <c r="CH124" s="1028"/>
      <c r="CI124" s="1028"/>
      <c r="CJ124" s="1029"/>
      <c r="CK124" s="1011"/>
      <c r="CL124" s="1011"/>
      <c r="CM124" s="1011"/>
      <c r="CN124" s="1011"/>
      <c r="CO124" s="1012"/>
      <c r="CP124" s="1018" t="s">
        <v>454</v>
      </c>
      <c r="CQ124" s="1019"/>
      <c r="CR124" s="1019"/>
      <c r="CS124" s="1019"/>
      <c r="CT124" s="1019"/>
      <c r="CU124" s="1019"/>
      <c r="CV124" s="1019"/>
      <c r="CW124" s="1019"/>
      <c r="CX124" s="1019"/>
      <c r="CY124" s="1019"/>
      <c r="CZ124" s="1019"/>
      <c r="DA124" s="1019"/>
      <c r="DB124" s="1019"/>
      <c r="DC124" s="1019"/>
      <c r="DD124" s="1019"/>
      <c r="DE124" s="1019"/>
      <c r="DF124" s="1020"/>
      <c r="DG124" s="1003">
        <v>202630</v>
      </c>
      <c r="DH124" s="985"/>
      <c r="DI124" s="985"/>
      <c r="DJ124" s="985"/>
      <c r="DK124" s="986"/>
      <c r="DL124" s="984">
        <v>89113</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15">
      <c r="A125" s="1056"/>
      <c r="B125" s="948"/>
      <c r="C125" s="921" t="s">
        <v>443</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455</v>
      </c>
      <c r="CL125" s="1006"/>
      <c r="CM125" s="1006"/>
      <c r="CN125" s="1006"/>
      <c r="CO125" s="1007"/>
      <c r="CP125" s="928" t="s">
        <v>456</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457</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458</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10086</v>
      </c>
      <c r="AB127" s="958"/>
      <c r="AC127" s="958"/>
      <c r="AD127" s="958"/>
      <c r="AE127" s="959"/>
      <c r="AF127" s="960">
        <v>17276</v>
      </c>
      <c r="AG127" s="958"/>
      <c r="AH127" s="958"/>
      <c r="AI127" s="958"/>
      <c r="AJ127" s="959"/>
      <c r="AK127" s="960">
        <v>20828</v>
      </c>
      <c r="AL127" s="958"/>
      <c r="AM127" s="958"/>
      <c r="AN127" s="958"/>
      <c r="AO127" s="959"/>
      <c r="AP127" s="961">
        <v>0.1</v>
      </c>
      <c r="AQ127" s="962"/>
      <c r="AR127" s="962"/>
      <c r="AS127" s="962"/>
      <c r="AT127" s="963"/>
      <c r="AU127" s="220"/>
      <c r="AV127" s="220"/>
      <c r="AW127" s="220"/>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463</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104447</v>
      </c>
      <c r="AB128" s="1045"/>
      <c r="AC128" s="1045"/>
      <c r="AD128" s="1045"/>
      <c r="AE128" s="1046"/>
      <c r="AF128" s="1047">
        <v>97832</v>
      </c>
      <c r="AG128" s="1045"/>
      <c r="AH128" s="1045"/>
      <c r="AI128" s="1045"/>
      <c r="AJ128" s="1046"/>
      <c r="AK128" s="1047">
        <v>103266</v>
      </c>
      <c r="AL128" s="1045"/>
      <c r="AM128" s="1045"/>
      <c r="AN128" s="1045"/>
      <c r="AO128" s="1046"/>
      <c r="AP128" s="1048"/>
      <c r="AQ128" s="1049"/>
      <c r="AR128" s="1049"/>
      <c r="AS128" s="1049"/>
      <c r="AT128" s="1050"/>
      <c r="AU128" s="220"/>
      <c r="AV128" s="220"/>
      <c r="AW128" s="220"/>
      <c r="AX128" s="895" t="s">
        <v>466</v>
      </c>
      <c r="AY128" s="896"/>
      <c r="AZ128" s="896"/>
      <c r="BA128" s="896"/>
      <c r="BB128" s="896"/>
      <c r="BC128" s="896"/>
      <c r="BD128" s="896"/>
      <c r="BE128" s="897"/>
      <c r="BF128" s="1051" t="s">
        <v>122</v>
      </c>
      <c r="BG128" s="1052"/>
      <c r="BH128" s="1052"/>
      <c r="BI128" s="1052"/>
      <c r="BJ128" s="1052"/>
      <c r="BK128" s="1052"/>
      <c r="BL128" s="1053"/>
      <c r="BM128" s="1051">
        <v>11.76</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467</v>
      </c>
      <c r="CQ128" s="725"/>
      <c r="CR128" s="725"/>
      <c r="CS128" s="725"/>
      <c r="CT128" s="725"/>
      <c r="CU128" s="725"/>
      <c r="CV128" s="725"/>
      <c r="CW128" s="725"/>
      <c r="CX128" s="725"/>
      <c r="CY128" s="725"/>
      <c r="CZ128" s="725"/>
      <c r="DA128" s="725"/>
      <c r="DB128" s="725"/>
      <c r="DC128" s="725"/>
      <c r="DD128" s="725"/>
      <c r="DE128" s="725"/>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468</v>
      </c>
      <c r="X129" s="1070"/>
      <c r="Y129" s="1070"/>
      <c r="Z129" s="1071"/>
      <c r="AA129" s="957">
        <v>30299598</v>
      </c>
      <c r="AB129" s="958"/>
      <c r="AC129" s="958"/>
      <c r="AD129" s="958"/>
      <c r="AE129" s="959"/>
      <c r="AF129" s="960">
        <v>30495375</v>
      </c>
      <c r="AG129" s="958"/>
      <c r="AH129" s="958"/>
      <c r="AI129" s="958"/>
      <c r="AJ129" s="959"/>
      <c r="AK129" s="960">
        <v>30938040</v>
      </c>
      <c r="AL129" s="958"/>
      <c r="AM129" s="958"/>
      <c r="AN129" s="958"/>
      <c r="AO129" s="959"/>
      <c r="AP129" s="1072"/>
      <c r="AQ129" s="1073"/>
      <c r="AR129" s="1073"/>
      <c r="AS129" s="1073"/>
      <c r="AT129" s="1074"/>
      <c r="AU129" s="221"/>
      <c r="AV129" s="221"/>
      <c r="AW129" s="221"/>
      <c r="AX129" s="1064" t="s">
        <v>469</v>
      </c>
      <c r="AY129" s="922"/>
      <c r="AZ129" s="922"/>
      <c r="BA129" s="922"/>
      <c r="BB129" s="922"/>
      <c r="BC129" s="922"/>
      <c r="BD129" s="922"/>
      <c r="BE129" s="923"/>
      <c r="BF129" s="1065" t="s">
        <v>122</v>
      </c>
      <c r="BG129" s="1066"/>
      <c r="BH129" s="1066"/>
      <c r="BI129" s="1066"/>
      <c r="BJ129" s="1066"/>
      <c r="BK129" s="1066"/>
      <c r="BL129" s="1067"/>
      <c r="BM129" s="1065">
        <v>16.760000000000002</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470</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471</v>
      </c>
      <c r="X130" s="1070"/>
      <c r="Y130" s="1070"/>
      <c r="Z130" s="1071"/>
      <c r="AA130" s="957">
        <v>5743942</v>
      </c>
      <c r="AB130" s="958"/>
      <c r="AC130" s="958"/>
      <c r="AD130" s="958"/>
      <c r="AE130" s="959"/>
      <c r="AF130" s="960">
        <v>5801007</v>
      </c>
      <c r="AG130" s="958"/>
      <c r="AH130" s="958"/>
      <c r="AI130" s="958"/>
      <c r="AJ130" s="959"/>
      <c r="AK130" s="960">
        <v>5782474</v>
      </c>
      <c r="AL130" s="958"/>
      <c r="AM130" s="958"/>
      <c r="AN130" s="958"/>
      <c r="AO130" s="959"/>
      <c r="AP130" s="1072"/>
      <c r="AQ130" s="1073"/>
      <c r="AR130" s="1073"/>
      <c r="AS130" s="1073"/>
      <c r="AT130" s="1074"/>
      <c r="AU130" s="221"/>
      <c r="AV130" s="221"/>
      <c r="AW130" s="221"/>
      <c r="AX130" s="1064" t="s">
        <v>472</v>
      </c>
      <c r="AY130" s="922"/>
      <c r="AZ130" s="922"/>
      <c r="BA130" s="922"/>
      <c r="BB130" s="922"/>
      <c r="BC130" s="922"/>
      <c r="BD130" s="922"/>
      <c r="BE130" s="923"/>
      <c r="BF130" s="1100">
        <v>8.6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473</v>
      </c>
      <c r="X131" s="1107"/>
      <c r="Y131" s="1107"/>
      <c r="Z131" s="1108"/>
      <c r="AA131" s="1003">
        <v>24555656</v>
      </c>
      <c r="AB131" s="985"/>
      <c r="AC131" s="985"/>
      <c r="AD131" s="985"/>
      <c r="AE131" s="986"/>
      <c r="AF131" s="984">
        <v>24694368</v>
      </c>
      <c r="AG131" s="985"/>
      <c r="AH131" s="985"/>
      <c r="AI131" s="985"/>
      <c r="AJ131" s="986"/>
      <c r="AK131" s="984">
        <v>25155566</v>
      </c>
      <c r="AL131" s="985"/>
      <c r="AM131" s="985"/>
      <c r="AN131" s="985"/>
      <c r="AO131" s="986"/>
      <c r="AP131" s="1109"/>
      <c r="AQ131" s="1110"/>
      <c r="AR131" s="1110"/>
      <c r="AS131" s="1110"/>
      <c r="AT131" s="1111"/>
      <c r="AU131" s="221"/>
      <c r="AV131" s="221"/>
      <c r="AW131" s="221"/>
      <c r="AX131" s="1082" t="s">
        <v>474</v>
      </c>
      <c r="AY131" s="725"/>
      <c r="AZ131" s="725"/>
      <c r="BA131" s="725"/>
      <c r="BB131" s="725"/>
      <c r="BC131" s="725"/>
      <c r="BD131" s="725"/>
      <c r="BE131" s="1035"/>
      <c r="BF131" s="1083">
        <v>17.399999999999999</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475</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476</v>
      </c>
      <c r="W132" s="1093"/>
      <c r="X132" s="1093"/>
      <c r="Y132" s="1093"/>
      <c r="Z132" s="1094"/>
      <c r="AA132" s="1095">
        <v>8.2251925989999997</v>
      </c>
      <c r="AB132" s="1096"/>
      <c r="AC132" s="1096"/>
      <c r="AD132" s="1096"/>
      <c r="AE132" s="1097"/>
      <c r="AF132" s="1098">
        <v>8.5982236919999995</v>
      </c>
      <c r="AG132" s="1096"/>
      <c r="AH132" s="1096"/>
      <c r="AI132" s="1096"/>
      <c r="AJ132" s="1097"/>
      <c r="AK132" s="1098">
        <v>9.1854502500000006</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477</v>
      </c>
      <c r="W133" s="1076"/>
      <c r="X133" s="1076"/>
      <c r="Y133" s="1076"/>
      <c r="Z133" s="1077"/>
      <c r="AA133" s="1078">
        <v>7.6</v>
      </c>
      <c r="AB133" s="1079"/>
      <c r="AC133" s="1079"/>
      <c r="AD133" s="1079"/>
      <c r="AE133" s="1080"/>
      <c r="AF133" s="1078">
        <v>8.1</v>
      </c>
      <c r="AG133" s="1079"/>
      <c r="AH133" s="1079"/>
      <c r="AI133" s="1079"/>
      <c r="AJ133" s="1080"/>
      <c r="AK133" s="1078">
        <v>8.6</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xXpUXeMWO+dhlKxKSsB/VyxrAZCZ+2bcuKy2Cov2qOP6m9doqbcyYvks3h/3+9zmSj639wGkh9mosyP4ojnGQ==" saltValue="fuIrDJ0J+8M0y73400HS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yY2HiCNcGqTxuzUJRfhQ3+CsQSvcThmpavKZg1AM/83gt4dR/kaOKCAXjaso0iHmGp/RRvSuxfPZl7QORi5yA==" saltValue="bnL6o5OBtrxASfyrkQ3L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aiNQhXqUzJjyrSm9stLhKXA7O5nxvCa6MWJdbCOPeneb9ZhDt532//gU/scME49tPO3uXQc7B4chkr8/RM3Tg==" saltValue="/rClZdTLBpC/bGEX+D5/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486</v>
      </c>
      <c r="AL9" s="1116"/>
      <c r="AM9" s="1116"/>
      <c r="AN9" s="1117"/>
      <c r="AO9" s="269">
        <v>10011328</v>
      </c>
      <c r="AP9" s="269">
        <v>123938</v>
      </c>
      <c r="AQ9" s="270">
        <v>95899</v>
      </c>
      <c r="AR9" s="271">
        <v>29.2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487</v>
      </c>
      <c r="AL10" s="1116"/>
      <c r="AM10" s="1116"/>
      <c r="AN10" s="1117"/>
      <c r="AO10" s="272">
        <v>53907</v>
      </c>
      <c r="AP10" s="272">
        <v>667</v>
      </c>
      <c r="AQ10" s="273">
        <v>7418</v>
      </c>
      <c r="AR10" s="274">
        <v>-91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488</v>
      </c>
      <c r="AL11" s="1116"/>
      <c r="AM11" s="1116"/>
      <c r="AN11" s="1117"/>
      <c r="AO11" s="272">
        <v>218791</v>
      </c>
      <c r="AP11" s="272">
        <v>2709</v>
      </c>
      <c r="AQ11" s="273">
        <v>1842</v>
      </c>
      <c r="AR11" s="274">
        <v>47.1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489</v>
      </c>
      <c r="AL12" s="1116"/>
      <c r="AM12" s="1116"/>
      <c r="AN12" s="1117"/>
      <c r="AO12" s="272" t="s">
        <v>490</v>
      </c>
      <c r="AP12" s="272" t="s">
        <v>490</v>
      </c>
      <c r="AQ12" s="273">
        <v>18</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491</v>
      </c>
      <c r="AL13" s="1116"/>
      <c r="AM13" s="1116"/>
      <c r="AN13" s="1117"/>
      <c r="AO13" s="272">
        <v>680052</v>
      </c>
      <c r="AP13" s="272">
        <v>8419</v>
      </c>
      <c r="AQ13" s="273">
        <v>3674</v>
      </c>
      <c r="AR13" s="274">
        <v>129.19999999999999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492</v>
      </c>
      <c r="AL14" s="1116"/>
      <c r="AM14" s="1116"/>
      <c r="AN14" s="1117"/>
      <c r="AO14" s="272">
        <v>252649</v>
      </c>
      <c r="AP14" s="272">
        <v>3128</v>
      </c>
      <c r="AQ14" s="273">
        <v>2040</v>
      </c>
      <c r="AR14" s="274">
        <v>53.3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493</v>
      </c>
      <c r="AL15" s="1119"/>
      <c r="AM15" s="1119"/>
      <c r="AN15" s="1120"/>
      <c r="AO15" s="272">
        <v>-274716</v>
      </c>
      <c r="AP15" s="272">
        <v>-3401</v>
      </c>
      <c r="AQ15" s="273">
        <v>-5724</v>
      </c>
      <c r="AR15" s="274">
        <v>-40.6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10942011</v>
      </c>
      <c r="AP16" s="272">
        <v>135459</v>
      </c>
      <c r="AQ16" s="273">
        <v>105167</v>
      </c>
      <c r="AR16" s="274">
        <v>28.8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498</v>
      </c>
      <c r="AL21" s="1122"/>
      <c r="AM21" s="1122"/>
      <c r="AN21" s="1123"/>
      <c r="AO21" s="285">
        <v>10.96</v>
      </c>
      <c r="AP21" s="286">
        <v>8.91</v>
      </c>
      <c r="AQ21" s="287">
        <v>2.0499999999999998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499</v>
      </c>
      <c r="AL22" s="1122"/>
      <c r="AM22" s="1122"/>
      <c r="AN22" s="1123"/>
      <c r="AO22" s="290">
        <v>97</v>
      </c>
      <c r="AP22" s="291">
        <v>97.6</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503</v>
      </c>
      <c r="AL32" s="1130"/>
      <c r="AM32" s="1130"/>
      <c r="AN32" s="1131"/>
      <c r="AO32" s="300">
        <v>7079028</v>
      </c>
      <c r="AP32" s="300">
        <v>87637</v>
      </c>
      <c r="AQ32" s="301">
        <v>63956</v>
      </c>
      <c r="AR32" s="302">
        <v>37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504</v>
      </c>
      <c r="AL33" s="1130"/>
      <c r="AM33" s="1130"/>
      <c r="AN33" s="1131"/>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505</v>
      </c>
      <c r="AL34" s="1130"/>
      <c r="AM34" s="1130"/>
      <c r="AN34" s="1131"/>
      <c r="AO34" s="300" t="s">
        <v>490</v>
      </c>
      <c r="AP34" s="300" t="s">
        <v>490</v>
      </c>
      <c r="AQ34" s="301">
        <v>4</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506</v>
      </c>
      <c r="AL35" s="1130"/>
      <c r="AM35" s="1130"/>
      <c r="AN35" s="1131"/>
      <c r="AO35" s="300">
        <v>1090494</v>
      </c>
      <c r="AP35" s="300">
        <v>13500</v>
      </c>
      <c r="AQ35" s="301">
        <v>14498</v>
      </c>
      <c r="AR35" s="302">
        <v>-6.9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507</v>
      </c>
      <c r="AL36" s="1130"/>
      <c r="AM36" s="1130"/>
      <c r="AN36" s="1131"/>
      <c r="AO36" s="300" t="s">
        <v>490</v>
      </c>
      <c r="AP36" s="300" t="s">
        <v>490</v>
      </c>
      <c r="AQ36" s="301">
        <v>1993</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508</v>
      </c>
      <c r="AL37" s="1130"/>
      <c r="AM37" s="1130"/>
      <c r="AN37" s="1131"/>
      <c r="AO37" s="300">
        <v>26870</v>
      </c>
      <c r="AP37" s="300">
        <v>333</v>
      </c>
      <c r="AQ37" s="301">
        <v>407</v>
      </c>
      <c r="AR37" s="302">
        <v>-18.2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509</v>
      </c>
      <c r="AL38" s="1133"/>
      <c r="AM38" s="1133"/>
      <c r="AN38" s="1134"/>
      <c r="AO38" s="303" t="s">
        <v>490</v>
      </c>
      <c r="AP38" s="303" t="s">
        <v>490</v>
      </c>
      <c r="AQ38" s="304">
        <v>1</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510</v>
      </c>
      <c r="AL39" s="1133"/>
      <c r="AM39" s="1133"/>
      <c r="AN39" s="1134"/>
      <c r="AO39" s="300">
        <v>-103266</v>
      </c>
      <c r="AP39" s="300">
        <v>-1278</v>
      </c>
      <c r="AQ39" s="301">
        <v>-3355</v>
      </c>
      <c r="AR39" s="302">
        <v>-61.9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511</v>
      </c>
      <c r="AL40" s="1130"/>
      <c r="AM40" s="1130"/>
      <c r="AN40" s="1131"/>
      <c r="AO40" s="300">
        <v>-5782474</v>
      </c>
      <c r="AP40" s="300">
        <v>-71586</v>
      </c>
      <c r="AQ40" s="301">
        <v>-53996</v>
      </c>
      <c r="AR40" s="302">
        <v>32.6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2310652</v>
      </c>
      <c r="AP41" s="300">
        <v>28605</v>
      </c>
      <c r="AQ41" s="301">
        <v>23508</v>
      </c>
      <c r="AR41" s="302">
        <v>21.7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481</v>
      </c>
      <c r="AN49" s="1126" t="s">
        <v>514</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10641599</v>
      </c>
      <c r="AN51" s="322">
        <v>121685</v>
      </c>
      <c r="AO51" s="323">
        <v>-3.3</v>
      </c>
      <c r="AP51" s="324">
        <v>70329</v>
      </c>
      <c r="AQ51" s="325">
        <v>0.2</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6481831</v>
      </c>
      <c r="AN52" s="330">
        <v>74119</v>
      </c>
      <c r="AO52" s="331">
        <v>12.6</v>
      </c>
      <c r="AP52" s="332">
        <v>39403</v>
      </c>
      <c r="AQ52" s="333">
        <v>9.1</v>
      </c>
      <c r="AR52" s="334">
        <v>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8017714</v>
      </c>
      <c r="AN53" s="322">
        <v>93325</v>
      </c>
      <c r="AO53" s="323">
        <v>-23.3</v>
      </c>
      <c r="AP53" s="324">
        <v>71871</v>
      </c>
      <c r="AQ53" s="325">
        <v>2.2000000000000002</v>
      </c>
      <c r="AR53" s="326">
        <v>-25.5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3731523</v>
      </c>
      <c r="AN54" s="330">
        <v>43434</v>
      </c>
      <c r="AO54" s="331">
        <v>-41.4</v>
      </c>
      <c r="AP54" s="332">
        <v>38232</v>
      </c>
      <c r="AQ54" s="333">
        <v>-3</v>
      </c>
      <c r="AR54" s="334">
        <v>-38.4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7404600</v>
      </c>
      <c r="AN55" s="322">
        <v>87843</v>
      </c>
      <c r="AO55" s="323">
        <v>-5.9</v>
      </c>
      <c r="AP55" s="324">
        <v>71807</v>
      </c>
      <c r="AQ55" s="325">
        <v>-0.1</v>
      </c>
      <c r="AR55" s="326">
        <v>-5.8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3555740</v>
      </c>
      <c r="AN56" s="330">
        <v>42183</v>
      </c>
      <c r="AO56" s="331">
        <v>-2.9</v>
      </c>
      <c r="AP56" s="332">
        <v>37333</v>
      </c>
      <c r="AQ56" s="333">
        <v>-2.4</v>
      </c>
      <c r="AR56" s="334">
        <v>-0.5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6854621</v>
      </c>
      <c r="AN57" s="322">
        <v>83133</v>
      </c>
      <c r="AO57" s="323">
        <v>-5.4</v>
      </c>
      <c r="AP57" s="324">
        <v>80821</v>
      </c>
      <c r="AQ57" s="325">
        <v>12.6</v>
      </c>
      <c r="AR57" s="326">
        <v>-18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4089712</v>
      </c>
      <c r="AN58" s="330">
        <v>49600</v>
      </c>
      <c r="AO58" s="331">
        <v>17.600000000000001</v>
      </c>
      <c r="AP58" s="332">
        <v>49586</v>
      </c>
      <c r="AQ58" s="333">
        <v>32.799999999999997</v>
      </c>
      <c r="AR58" s="334">
        <v>-15.2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11597259</v>
      </c>
      <c r="AN59" s="322">
        <v>143571</v>
      </c>
      <c r="AO59" s="323">
        <v>72.7</v>
      </c>
      <c r="AP59" s="324">
        <v>79840</v>
      </c>
      <c r="AQ59" s="325">
        <v>-1.2</v>
      </c>
      <c r="AR59" s="326">
        <v>73.900000000000006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6012402</v>
      </c>
      <c r="AN60" s="330">
        <v>74432</v>
      </c>
      <c r="AO60" s="331">
        <v>50.1</v>
      </c>
      <c r="AP60" s="332">
        <v>45238</v>
      </c>
      <c r="AQ60" s="333">
        <v>-8.8000000000000007</v>
      </c>
      <c r="AR60" s="334">
        <v>58.9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8903159</v>
      </c>
      <c r="AN61" s="337">
        <v>105911</v>
      </c>
      <c r="AO61" s="338">
        <v>7</v>
      </c>
      <c r="AP61" s="339">
        <v>74934</v>
      </c>
      <c r="AQ61" s="340">
        <v>2.7</v>
      </c>
      <c r="AR61" s="326">
        <v>4.3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4774242</v>
      </c>
      <c r="AN62" s="330">
        <v>56754</v>
      </c>
      <c r="AO62" s="331">
        <v>7.2</v>
      </c>
      <c r="AP62" s="332">
        <v>41958</v>
      </c>
      <c r="AQ62" s="333">
        <v>5.5</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Jbl4t7mdaNtka+F33cZP+gN4lb2EAEvg1yIVy6Q1v22UdCr/z6t8jsXz57Aa7TGNDNcIAdfKxQ76aolXuN4Sg==" saltValue="SaMmWas3CIB/0HWSDSSJ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L/MH7GgjQ9mO1TPR0hHhb/PjtkkMhN6KVzZfHbpQVfJuzJNDQ3HxXUUKo27Q9W8eSu+vU8A/kx/i0zoOiI+NXQ==" saltValue="KgthrDoOuF/s+abFXUoV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6sycShV3ZuTjYAvxXPzccvfPXkxBJXDxb79clNZb8//04CzFS7HEnLFAxlJcTKwx7K/f8raT7gGEubq5DV6v6g==" saltValue="cRAYRG3mfO6zwp/A5jF6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8" t="s">
        <v>3</v>
      </c>
      <c r="D47" s="1138"/>
      <c r="E47" s="1139"/>
      <c r="F47" s="11">
        <v>30.91</v>
      </c>
      <c r="G47" s="12">
        <v>31.74</v>
      </c>
      <c r="H47" s="12">
        <v>30.96</v>
      </c>
      <c r="I47" s="12">
        <v>30.98</v>
      </c>
      <c r="J47" s="13">
        <v>28.34</v>
      </c>
    </row>
    <row r="48" spans="2:10" ht="57.75" customHeight="1" x14ac:dyDescent="0.15">
      <c r="B48" s="14"/>
      <c r="C48" s="1140" t="s">
        <v>4</v>
      </c>
      <c r="D48" s="1140"/>
      <c r="E48" s="1141"/>
      <c r="F48" s="15">
        <v>6.83</v>
      </c>
      <c r="G48" s="16">
        <v>7.84</v>
      </c>
      <c r="H48" s="16">
        <v>9.8699999999999992</v>
      </c>
      <c r="I48" s="16">
        <v>8.02</v>
      </c>
      <c r="J48" s="17">
        <v>7.13</v>
      </c>
    </row>
    <row r="49" spans="2:10" ht="57.75" customHeight="1" thickBot="1" x14ac:dyDescent="0.2">
      <c r="B49" s="18"/>
      <c r="C49" s="1142" t="s">
        <v>5</v>
      </c>
      <c r="D49" s="1142"/>
      <c r="E49" s="1143"/>
      <c r="F49" s="19" t="s">
        <v>533</v>
      </c>
      <c r="G49" s="20">
        <v>2.58</v>
      </c>
      <c r="H49" s="20">
        <v>0.15</v>
      </c>
      <c r="I49" s="20" t="s">
        <v>534</v>
      </c>
      <c r="J49" s="21" t="s">
        <v>535</v>
      </c>
    </row>
    <row r="50" spans="2:10" x14ac:dyDescent="0.15"/>
  </sheetData>
  <sheetProtection algorithmName="SHA-512" hashValue="w+WUYbpVAlU8a6dTteazRCfJw4T9hWBP8TZvRFpPwvuML6XLib7U0HfG79zUCiThqxqZQH3i72do+WcL/skZnw==" saltValue="Ar6I/KG0h6ucvQeSoaKn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願法　理遠</cp:lastModifiedBy>
  <cp:lastPrinted>2026-03-10T04:00:58Z</cp:lastPrinted>
  <dcterms:created xsi:type="dcterms:W3CDTF">2026-02-23T04:41:35Z</dcterms:created>
  <dcterms:modified xsi:type="dcterms:W3CDTF">2026-03-25T23:36:46Z</dcterms:modified>
  <cp:category/>
</cp:coreProperties>
</file>