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040.財政状況資料集\R05決算（R07.03.13報告）\05.最終確認\02.回答\"/>
    </mc:Choice>
  </mc:AlternateContent>
  <xr:revisionPtr revIDLastSave="0" documentId="13_ncr:1_{3AADEB0B-344F-45B3-86FF-6AE48D50599E}" xr6:coauthVersionLast="47" xr6:coauthVersionMax="47" xr10:uidLastSave="{00000000-0000-0000-0000-000000000000}"/>
  <bookViews>
    <workbookView xWindow="5565" yWindow="45" windowWidth="20835" windowHeight="15480" tabRatio="94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BE36" i="10"/>
  <c r="C36" i="10"/>
  <c r="BE35" i="10"/>
  <c r="C35" i="10"/>
  <c r="BW34" i="10"/>
  <c r="BW35" i="10" s="1"/>
  <c r="C34" i="10"/>
  <c r="CO34" i="10" l="1"/>
  <c r="CO35" i="10" s="1"/>
  <c r="CO36" i="10" s="1"/>
  <c r="BW36" i="10"/>
  <c r="BW37" i="10" s="1"/>
  <c r="BW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alcChain>
</file>

<file path=xl/sharedStrings.xml><?xml version="1.0" encoding="utf-8"?>
<sst xmlns="http://schemas.openxmlformats.org/spreadsheetml/2006/main" count="1077" uniqueCount="565">
  <si>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</si>
  <si>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</si>
  <si>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</si>
  <si>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</si>
  <si>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</si>
  <si>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</si>
  <si>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</si>
  <si>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</si>
  <si>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</si>
  <si>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</si>
  <si>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</si>
  <si>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</si>
  <si>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</si>
  <si>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</si>
  <si>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</si>
  <si>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</si>
  <si>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</si>
  <si>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</si>
  <si>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</si>
  <si>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</si>
  <si>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</si>
  <si>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</si>
  <si>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</si>
  <si>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</si>
  <si>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</si>
  <si>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</si>
  <si>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</si>
  <si>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</si>
  <si>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</si>
  <si>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</si>
  <si>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</si>
  <si>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</si>
  <si>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</si>
  <si>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</si>
  <si>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</si>
  <si>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</si>
  <si>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</si>
  <si>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</si>
  <si>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</si>
  <si>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</si>
  <si>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</si>
  <si>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</si>
  <si>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</si>
  <si>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</si>
  <si>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</si>
  <si>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</si>
  <si>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</si>
  <si>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</si>
  <si>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</si>
  <si>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</si>
  <si>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</si>
  <si>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</si>
  <si>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</si>
  <si>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</si>
  <si>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</si>
  <si>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</si>
  <si>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</si>
  <si>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</si>
  <si>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</si>
  <si>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</si>
  <si>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</si>
  <si>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</si>
  <si>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</si>
  <si>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</si>
  <si>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</si>
  <si>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</si>
  <si>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</si>
  <si>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</si>
  <si>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</si>
  <si>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</si>
  <si>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</si>
  <si>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</si>
  <si>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</si>
  <si>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</si>
  <si>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</si>
  <si>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</si>
  <si>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</si>
  <si>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</si>
  <si>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</si>
  <si>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</si>
  <si>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</si>
  <si>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</si>
  <si>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</si>
  <si>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</si>
  <si>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</si>
  <si>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</si>
  <si>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</si>
  <si>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</si>
  <si>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</si>
  <si>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</si>
  <si>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</si>
  <si>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</si>
  <si>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</si>
  <si>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</si>
  <si>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横手市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</si>
  <si>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</si>
  <si>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</si>
  <si>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</si>
  <si>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</si>
  <si>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</si>
  <si>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</si>
  <si>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</si>
  <si>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</si>
  <si>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</si>
  <si>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</si>
  <si>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</si>
  <si>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</si>
  <si>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</si>
  <si>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</si>
  <si>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</si>
  <si>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</si>
  <si>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</si>
  <si>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</si>
  <si>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</si>
  <si>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</si>
  <si>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</si>
  <si>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</si>
  <si>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</si>
  <si>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</si>
  <si>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</si>
  <si>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</si>
  <si>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</si>
  <si>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</si>
  <si>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</si>
  <si>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</si>
  <si>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</si>
  <si>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</si>
  <si>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</si>
  <si>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</si>
  <si>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</si>
  <si>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</si>
  <si>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</si>
  <si>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</si>
  <si>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</si>
  <si>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</si>
  <si>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</si>
  <si>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</si>
  <si>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</si>
  <si>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</si>
  <si>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</si>
  <si>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</si>
  <si>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</si>
  <si>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</si>
  <si>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</si>
  <si>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</si>
  <si>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</si>
  <si>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</si>
  <si>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</si>
  <si>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</si>
  <si>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</si>
  <si>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</si>
  <si>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</si>
  <si>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</si>
  <si>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</si>
  <si>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</si>
  <si>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</si>
  <si>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</si>
  <si>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</si>
  <si>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</si>
  <si>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</si>
  <si>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</si>
  <si>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</si>
  <si>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</si>
  <si>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</si>
  <si>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</si>
  <si>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</si>
  <si>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</si>
  <si>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</si>
  <si>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</si>
  <si>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</si>
  <si>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</si>
  <si>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</si>
  <si>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</si>
  <si>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</si>
  <si>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</si>
  <si>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</si>
  <si>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</si>
  <si>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</si>
  <si>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</si>
  <si>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</si>
  <si>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</si>
  <si>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</si>
  <si>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</si>
  <si>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</si>
  <si>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</si>
  <si>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</si>
  <si>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</si>
  <si>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</si>
  <si>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</si>
  <si>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</si>
  <si>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</si>
  <si>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</si>
  <si>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</si>
  <si>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</si>
  <si>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</si>
  <si>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</si>
  <si>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</si>
  <si>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</si>
  <si>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</si>
  <si>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</si>
  <si>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</si>
  <si>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</si>
  <si>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</si>
  <si>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秋田県横手市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</si>
  <si>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</si>
  <si>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</si>
  <si>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</si>
  <si>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</si>
  <si>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</si>
  <si>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</si>
  <si>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</si>
  <si>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</si>
  <si>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</si>
  <si>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</si>
  <si>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</si>
  <si>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</si>
  <si>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</si>
  <si>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</si>
  <si>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</si>
  <si>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</si>
  <si>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</si>
  <si>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</si>
  <si>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</si>
  <si>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</si>
  <si>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</si>
  <si>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</si>
  <si>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</si>
  <si>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</si>
  <si>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</si>
  <si>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</si>
  <si>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</si>
  <si>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</si>
  <si>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</si>
  <si>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</si>
  <si>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</si>
  <si>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</si>
  <si>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</si>
  <si>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</si>
  <si>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</si>
  <si>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</si>
  <si>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</si>
  <si>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</si>
  <si>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</si>
  <si>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</si>
  <si>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</si>
  <si>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</si>
  <si>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</si>
  <si>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</si>
  <si>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</si>
  <si>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</si>
  <si>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</si>
  <si>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</si>
  <si>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</si>
  <si>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</si>
  <si>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</si>
  <si>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</si>
  <si>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</si>
  <si>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</si>
  <si>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</si>
  <si>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</si>
  <si>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</si>
  <si>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</si>
  <si>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</si>
  <si>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</si>
  <si>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</si>
  <si>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</si>
  <si>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</si>
  <si>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</si>
  <si>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</si>
  <si>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</si>
  <si>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</si>
  <si>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</si>
  <si>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</si>
  <si>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</si>
  <si>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</si>
  <si>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</si>
  <si>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</si>
  <si>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</si>
  <si>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</si>
  <si>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</si>
  <si>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</si>
  <si>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</si>
  <si>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</si>
  <si>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</si>
  <si>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</si>
  <si>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</si>
  <si>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</si>
  <si>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</si>
  <si>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</si>
  <si>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</si>
  <si>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</si>
  <si>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</si>
  <si>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</si>
  <si>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</si>
  <si>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</si>
  <si>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</si>
  <si>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</si>
  <si>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</si>
  <si>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</si>
  <si>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</si>
  <si>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</si>
  <si>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</si>
  <si>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</si>
  <si>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</si>
  <si>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</si>
  <si>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</si>
  <si>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</si>
  <si>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</si>
  <si>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</si>
  <si>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</si>
  <si>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</si>
  <si>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</si>
  <si>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</si>
  <si>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</si>
  <si>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</si>
  <si>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</si>
  <si>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</si>
  <si>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</si>
  <si>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</si>
  <si>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</si>
  <si>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</si>
  <si>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</si>
  <si>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</si>
  <si>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</si>
  <si>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</si>
  <si>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</si>
  <si>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</si>
  <si>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</si>
  <si>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</si>
  <si>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</si>
  <si>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</si>
  <si>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</si>
  <si>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</si>
  <si>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</si>
  <si>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</si>
  <si>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</si>
  <si>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</si>
  <si>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</si>
  <si>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</si>
  <si>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</si>
  <si>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</si>
  <si>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</si>
  <si>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</si>
  <si>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</si>
  <si>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</si>
  <si>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</si>
  <si>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</si>
  <si>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</si>
  <si>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</si>
  <si>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</si>
  <si>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</si>
  <si>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</si>
  <si>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</si>
  <si>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</si>
  <si>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秋田県横手市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</si>
  <si>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</si>
  <si>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</si>
  <si>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</si>
  <si>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</si>
  <si>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</si>
  <si>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</si>
  <si>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</si>
  <si>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</si>
  <si>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</si>
  <si>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</si>
  <si>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</si>
  <si>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</si>
  <si>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</si>
  <si>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</si>
  <si>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</si>
  <si>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</si>
  <si>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</si>
  <si>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</si>
  <si>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</si>
  <si>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</si>
  <si>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</si>
  <si>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</si>
  <si>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</si>
  <si>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</si>
  <si>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</si>
  <si>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</si>
  <si>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</si>
  <si>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</si>
  <si>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</si>
  <si>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</si>
  <si>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</si>
  <si>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</si>
  <si>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</si>
  <si>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</si>
  <si>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</si>
  <si>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</si>
  <si>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市営介護サービス事業特別会計</t>
    <phoneticPr fontId="5"/>
  </si>
  <si>
    <t>横手市病院事業会計</t>
    <phoneticPr fontId="5"/>
  </si>
  <si>
    <t>法適用企業</t>
    <phoneticPr fontId="5"/>
  </si>
  <si>
    <t>横手市水道事業会計</t>
    <phoneticPr fontId="5"/>
  </si>
  <si>
    <t>横手市下水道事業会計</t>
    <phoneticPr fontId="5"/>
  </si>
  <si>
    <t>市営温泉施設特別会計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</si>
  <si>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</si>
  <si>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</si>
  <si>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</si>
  <si>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</si>
  <si>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</si>
  <si>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</si>
  <si>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</si>
  <si>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</si>
  <si>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</si>
  <si>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</si>
  <si>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</si>
  <si>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</si>
  <si>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</si>
  <si>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</si>
  <si>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</si>
  <si>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</si>
  <si>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</si>
  <si>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</si>
  <si>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</si>
  <si>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</si>
  <si>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</si>
  <si>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</si>
  <si>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</si>
  <si>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</si>
  <si>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</si>
  <si>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</si>
  <si>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</si>
  <si>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</si>
  <si>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</si>
  <si>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</si>
  <si>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</si>
  <si>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</si>
  <si>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</si>
  <si>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</si>
  <si>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</si>
  <si>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</si>
  <si>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</si>
  <si>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</si>
  <si>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</si>
  <si>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</si>
  <si>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</si>
  <si>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</si>
  <si>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</si>
  <si>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</si>
  <si>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</si>
  <si>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</si>
  <si>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</si>
  <si>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</si>
  <si>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</si>
  <si>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</si>
  <si>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</si>
  <si>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</si>
  <si>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</si>
  <si>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</si>
  <si>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</si>
  <si>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</si>
  <si>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</si>
  <si>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</si>
  <si>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</si>
  <si>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</si>
  <si>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</si>
  <si>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</si>
  <si>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</si>
  <si>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</si>
  <si>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</si>
  <si>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</si>
  <si>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</si>
  <si>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</si>
  <si>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</si>
  <si>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</si>
  <si>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</si>
  <si>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</si>
  <si>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</si>
  <si>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</si>
  <si>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</si>
  <si>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</si>
  <si>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</si>
  <si>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</si>
  <si>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</si>
  <si>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</si>
  <si>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</si>
  <si>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</si>
  <si>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</si>
  <si>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</si>
  <si>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</si>
  <si>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</si>
  <si>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</si>
  <si>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</si>
  <si>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</si>
  <si>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</si>
  <si>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</si>
  <si>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</si>
  <si>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</si>
  <si>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</si>
  <si>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</si>
  <si>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</si>
  <si>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</si>
  <si>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</si>
  <si>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</si>
  <si>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</si>
  <si>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</si>
  <si>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</si>
  <si>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</si>
  <si>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</si>
  <si>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</si>
  <si>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</si>
  <si>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</si>
  <si>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</si>
  <si>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</si>
  <si>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</si>
  <si>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</si>
  <si>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</si>
  <si>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</si>
  <si>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</si>
  <si>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</si>
  <si>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</si>
  <si>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</si>
  <si>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</si>
  <si>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</si>
  <si>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</si>
  <si>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</si>
  <si>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</si>
  <si>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</si>
  <si>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</si>
  <si>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</si>
  <si>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</si>
  <si>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</si>
  <si>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</si>
  <si>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</si>
  <si>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</si>
  <si>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</si>
  <si>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</si>
  <si>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</si>
  <si>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</si>
  <si>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</si>
  <si>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</si>
  <si>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0.20</t>
  </si>
  <si>
    <t>▲ 0.36</t>
  </si>
  <si>
    <t>▲ 1.57</t>
  </si>
  <si>
    <t>横手市病院事業会計</t>
  </si>
  <si>
    <t>一般会計</t>
  </si>
  <si>
    <t>横手市水道事業会計</t>
  </si>
  <si>
    <t>横手市下水道事業会計</t>
  </si>
  <si>
    <t>国民健康保険特別会計</t>
  </si>
  <si>
    <t>介護保険特別会計</t>
  </si>
  <si>
    <t>市営温泉施設特別会計</t>
  </si>
  <si>
    <t>市営介護サービス事業特別会計</t>
  </si>
  <si>
    <t>その他会計（赤字）</t>
  </si>
  <si>
    <t>その他会計（黒字）</t>
  </si>
  <si>
    <t>R01</t>
    <phoneticPr fontId="5"/>
  </si>
  <si>
    <t>R02</t>
    <phoneticPr fontId="5"/>
  </si>
  <si>
    <t>R03</t>
    <phoneticPr fontId="5"/>
  </si>
  <si>
    <t>R04</t>
    <phoneticPr fontId="5"/>
  </si>
  <si>
    <t>R05</t>
    <phoneticPr fontId="5"/>
  </si>
  <si>
    <t>横手殖林社</t>
    <rPh sb="0" eb="2">
      <t>ヨコテ</t>
    </rPh>
    <rPh sb="2" eb="3">
      <t>ショク</t>
    </rPh>
    <rPh sb="3" eb="4">
      <t>ハヤシ</t>
    </rPh>
    <rPh sb="4" eb="5">
      <t>シャ</t>
    </rPh>
    <phoneticPr fontId="23"/>
  </si>
  <si>
    <t>天下森振興公社</t>
    <rPh sb="0" eb="2">
      <t>テンカ</t>
    </rPh>
    <rPh sb="2" eb="3">
      <t>モリ</t>
    </rPh>
    <rPh sb="3" eb="5">
      <t>シンコウ</t>
    </rPh>
    <rPh sb="5" eb="7">
      <t>コウシャ</t>
    </rPh>
    <phoneticPr fontId="23"/>
  </si>
  <si>
    <t>ウッディさんない</t>
  </si>
  <si>
    <t>振興基金</t>
    <rPh sb="0" eb="4">
      <t>シンコウキキン</t>
    </rPh>
    <phoneticPr fontId="5"/>
  </si>
  <si>
    <t>公共施設等総合管理推進基金</t>
    <rPh sb="0" eb="5">
      <t>コウキョウシセツトウ</t>
    </rPh>
    <rPh sb="5" eb="7">
      <t>ソウゴウ</t>
    </rPh>
    <rPh sb="7" eb="9">
      <t>カンリ</t>
    </rPh>
    <rPh sb="9" eb="11">
      <t>スイシン</t>
    </rPh>
    <rPh sb="11" eb="13">
      <t>キキン</t>
    </rPh>
    <phoneticPr fontId="2"/>
  </si>
  <si>
    <t>ふるさと応援基金</t>
    <rPh sb="4" eb="6">
      <t>オウエン</t>
    </rPh>
    <rPh sb="6" eb="8">
      <t>キキン</t>
    </rPh>
    <phoneticPr fontId="2"/>
  </si>
  <si>
    <t>中小企業経営安定基金</t>
    <rPh sb="0" eb="4">
      <t>チュウショウキギョウ</t>
    </rPh>
    <rPh sb="4" eb="10">
      <t>ケイエイアンテイキキン</t>
    </rPh>
    <phoneticPr fontId="2"/>
  </si>
  <si>
    <t>ふるさと振興基金</t>
    <rPh sb="4" eb="8">
      <t>シンコウキキン</t>
    </rPh>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</si>
  <si>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</si>
  <si>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16"/>
  </si>
  <si>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16"/>
  </si>
  <si>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16"/>
  </si>
  <si>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16"/>
  </si>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</sst>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58CB-4C8D-BA90-C9E6FED93B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125809</c:v>
                </c:pt>
                <c:pt idx="1">
                  <c:v>121685</c:v>
                </c:pt>
                <c:pt idx="2">
                  <c:v>93325</c:v>
                </c:pt>
                <c:pt idx="3">
                  <c:v>87843</c:v>
                </c:pt>
                <c:pt idx="4">
                  <c:v>83133</c:v>
                </c:pt>
              </c:numCache>
            </c:numRef>
          </c:val>
          <c:smooth val="0"/>
          <c:extLst>
            <c:ext xmlns:c16="http://schemas.microsoft.com/office/drawing/2014/chart" uri="{C3380CC4-5D6E-409C-BE32-E72D297353CC}">
              <c16:uniqueId val="{00000001-58CB-4C8D-BA90-C9E6FED93B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6.52</c:v>
                </c:pt>
                <c:pt idx="1">
                  <c:v>6.83</c:v>
                </c:pt>
                <c:pt idx="2">
                  <c:v>7.84</c:v>
                </c:pt>
                <c:pt idx="3">
                  <c:v>9.8699999999999992</c:v>
                </c:pt>
                <c:pt idx="4">
                  <c:v>8.02</c:v>
                </c:pt>
              </c:numCache>
            </c:numRef>
          </c:val>
          <c:extLst>
            <c:ext xmlns:c16="http://schemas.microsoft.com/office/drawing/2014/chart" uri="{C3380CC4-5D6E-409C-BE32-E72D297353CC}">
              <c16:uniqueId val="{00000000-14BE-4052-B7BE-92A29FF4EF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31.67</c:v>
                </c:pt>
                <c:pt idx="1">
                  <c:v>30.91</c:v>
                </c:pt>
                <c:pt idx="2">
                  <c:v>31.74</c:v>
                </c:pt>
                <c:pt idx="3">
                  <c:v>30.96</c:v>
                </c:pt>
                <c:pt idx="4">
                  <c:v>30.98</c:v>
                </c:pt>
              </c:numCache>
            </c:numRef>
          </c:val>
          <c:extLst>
            <c:ext xmlns:c16="http://schemas.microsoft.com/office/drawing/2014/chart" uri="{C3380CC4-5D6E-409C-BE32-E72D297353CC}">
              <c16:uniqueId val="{00000001-14BE-4052-B7BE-92A29FF4EFF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c:v>
                </c:pt>
                <c:pt idx="1">
                  <c:v>-0.36</c:v>
                </c:pt>
                <c:pt idx="2">
                  <c:v>2.58</c:v>
                </c:pt>
                <c:pt idx="3">
                  <c:v>0.15</c:v>
                </c:pt>
                <c:pt idx="4">
                  <c:v>-1.57</c:v>
                </c:pt>
              </c:numCache>
            </c:numRef>
          </c:val>
          <c:smooth val="0"/>
          <c:extLst>
            <c:ext xmlns:c16="http://schemas.microsoft.com/office/drawing/2014/chart" uri="{C3380CC4-5D6E-409C-BE32-E72D297353CC}">
              <c16:uniqueId val="{00000002-14BE-4052-B7BE-92A29FF4EFF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0.13</c:v>
                </c:pt>
                <c:pt idx="2">
                  <c:v>#N/A</c:v>
                </c:pt>
                <c:pt idx="3">
                  <c:v>0.22</c:v>
                </c:pt>
                <c:pt idx="4">
                  <c:v>#N/A</c:v>
                </c:pt>
                <c:pt idx="5">
                  <c:v>0.06</c:v>
                </c:pt>
                <c:pt idx="6">
                  <c:v>#N/A</c:v>
                </c:pt>
                <c:pt idx="7">
                  <c:v>0.09</c:v>
                </c:pt>
                <c:pt idx="8">
                  <c:v>#N/A</c:v>
                </c:pt>
                <c:pt idx="9">
                  <c:v>0</c:v>
                </c:pt>
              </c:numCache>
            </c:numRef>
          </c:val>
          <c:extLst>
            <c:ext xmlns:c16="http://schemas.microsoft.com/office/drawing/2014/chart" uri="{C3380CC4-5D6E-409C-BE32-E72D297353CC}">
              <c16:uniqueId val="{00000000-A4E7-4A93-8EF7-57BE307D4A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E7-4A93-8EF7-57BE307D4A13}"/>
            </c:ext>
          </c:extLst>
        </c:ser>
        <c:ser>
          <c:idx val="2"/>
          <c:order val="2"/>
          <c:tx>
            <c:strRef>
              <c:f>データシート!$A$29</c:f>
              <c:strCache>
                <c:ptCount val="1"/>
                <c:pt idx="0">
                  <c:v>市営介護サービス事業特別会計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0.18</c:v>
                </c:pt>
                <c:pt idx="2">
                  <c:v>#N/A</c:v>
                </c:pt>
                <c:pt idx="3">
                  <c:v>0.14000000000000001</c:v>
                </c:pt>
                <c:pt idx="4">
                  <c:v>#N/A</c:v>
                </c:pt>
                <c:pt idx="5">
                  <c:v>0.09</c:v>
                </c:pt>
                <c:pt idx="6">
                  <c:v>#N/A</c:v>
                </c:pt>
                <c:pt idx="7">
                  <c:v>0.05</c:v>
                </c:pt>
                <c:pt idx="8">
                  <c:v>#N/A</c:v>
                </c:pt>
                <c:pt idx="9">
                  <c:v>0.02</c:v>
                </c:pt>
              </c:numCache>
            </c:numRef>
          </c:val>
          <c:extLst>
            <c:ext xmlns:c16="http://schemas.microsoft.com/office/drawing/2014/chart" uri="{C3380CC4-5D6E-409C-BE32-E72D297353CC}">
              <c16:uniqueId val="{00000002-A4E7-4A93-8EF7-57BE307D4A13}"/>
            </c:ext>
          </c:extLst>
        </c:ser>
        <c:ser>
          <c:idx val="3"/>
          <c:order val="3"/>
          <c:tx>
            <c:strRef>
              <c:f>データシート!$A$30</c:f>
              <c:strCache>
                <c:ptCount val="1"/>
                <c:pt idx="0">
                  <c:v>市営温泉施設特別会計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7.0000000000000007E-2</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3-A4E7-4A93-8EF7-57BE307D4A13}"/>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0.45</c:v>
                </c:pt>
                <c:pt idx="2">
                  <c:v>#N/A</c:v>
                </c:pt>
                <c:pt idx="3">
                  <c:v>1.31</c:v>
                </c:pt>
                <c:pt idx="4">
                  <c:v>#N/A</c:v>
                </c:pt>
                <c:pt idx="5">
                  <c:v>0.93</c:v>
                </c:pt>
                <c:pt idx="6">
                  <c:v>#N/A</c:v>
                </c:pt>
                <c:pt idx="7">
                  <c:v>1.74</c:v>
                </c:pt>
                <c:pt idx="8">
                  <c:v>#N/A</c:v>
                </c:pt>
                <c:pt idx="9">
                  <c:v>1.31</c:v>
                </c:pt>
              </c:numCache>
            </c:numRef>
          </c:val>
          <c:extLst>
            <c:ext xmlns:c16="http://schemas.microsoft.com/office/drawing/2014/chart" uri="{C3380CC4-5D6E-409C-BE32-E72D297353CC}">
              <c16:uniqueId val="{00000004-A4E7-4A93-8EF7-57BE307D4A1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1.91</c:v>
                </c:pt>
                <c:pt idx="2">
                  <c:v>#N/A</c:v>
                </c:pt>
                <c:pt idx="3">
                  <c:v>1.54</c:v>
                </c:pt>
                <c:pt idx="4">
                  <c:v>#N/A</c:v>
                </c:pt>
                <c:pt idx="5">
                  <c:v>2.0699999999999998</c:v>
                </c:pt>
                <c:pt idx="6">
                  <c:v>#N/A</c:v>
                </c:pt>
                <c:pt idx="7">
                  <c:v>2.37</c:v>
                </c:pt>
                <c:pt idx="8">
                  <c:v>#N/A</c:v>
                </c:pt>
                <c:pt idx="9">
                  <c:v>2.4</c:v>
                </c:pt>
              </c:numCache>
            </c:numRef>
          </c:val>
          <c:extLst>
            <c:ext xmlns:c16="http://schemas.microsoft.com/office/drawing/2014/chart" uri="{C3380CC4-5D6E-409C-BE32-E72D297353CC}">
              <c16:uniqueId val="{00000005-A4E7-4A93-8EF7-57BE307D4A13}"/>
            </c:ext>
          </c:extLst>
        </c:ser>
        <c:ser>
          <c:idx val="6"/>
          <c:order val="6"/>
          <c:tx>
            <c:strRef>
              <c:f>データシート!$A$33</c:f>
              <c:strCache>
                <c:ptCount val="1"/>
                <c:pt idx="0">
                  <c:v>横手市下水道事業会計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3.68</c:v>
                </c:pt>
                <c:pt idx="2">
                  <c:v>#N/A</c:v>
                </c:pt>
                <c:pt idx="3">
                  <c:v>4.05</c:v>
                </c:pt>
                <c:pt idx="4">
                  <c:v>#N/A</c:v>
                </c:pt>
                <c:pt idx="5">
                  <c:v>4.1100000000000003</c:v>
                </c:pt>
                <c:pt idx="6">
                  <c:v>#N/A</c:v>
                </c:pt>
                <c:pt idx="7">
                  <c:v>4.4800000000000004</c:v>
                </c:pt>
                <c:pt idx="8">
                  <c:v>#N/A</c:v>
                </c:pt>
                <c:pt idx="9">
                  <c:v>4.21</c:v>
                </c:pt>
              </c:numCache>
            </c:numRef>
          </c:val>
          <c:extLst>
            <c:ext xmlns:c16="http://schemas.microsoft.com/office/drawing/2014/chart" uri="{C3380CC4-5D6E-409C-BE32-E72D297353CC}">
              <c16:uniqueId val="{00000006-A4E7-4A93-8EF7-57BE307D4A13}"/>
            </c:ext>
          </c:extLst>
        </c:ser>
        <c:ser>
          <c:idx val="7"/>
          <c:order val="7"/>
          <c:tx>
            <c:strRef>
              <c:f>データシート!$A$34</c:f>
              <c:strCache>
                <c:ptCount val="1"/>
                <c:pt idx="0">
                  <c:v>横手市水道事業会計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6.21</c:v>
                </c:pt>
                <c:pt idx="2">
                  <c:v>#N/A</c:v>
                </c:pt>
                <c:pt idx="3">
                  <c:v>5.38</c:v>
                </c:pt>
                <c:pt idx="4">
                  <c:v>#N/A</c:v>
                </c:pt>
                <c:pt idx="5">
                  <c:v>4.88</c:v>
                </c:pt>
                <c:pt idx="6">
                  <c:v>#N/A</c:v>
                </c:pt>
                <c:pt idx="7">
                  <c:v>4.5599999999999996</c:v>
                </c:pt>
                <c:pt idx="8">
                  <c:v>#N/A</c:v>
                </c:pt>
                <c:pt idx="9">
                  <c:v>4.34</c:v>
                </c:pt>
              </c:numCache>
            </c:numRef>
          </c:val>
          <c:extLst>
            <c:ext xmlns:c16="http://schemas.microsoft.com/office/drawing/2014/chart" uri="{C3380CC4-5D6E-409C-BE32-E72D297353CC}">
              <c16:uniqueId val="{00000007-A4E7-4A93-8EF7-57BE307D4A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6.43</c:v>
                </c:pt>
                <c:pt idx="2">
                  <c:v>#N/A</c:v>
                </c:pt>
                <c:pt idx="3">
                  <c:v>6.64</c:v>
                </c:pt>
                <c:pt idx="4">
                  <c:v>#N/A</c:v>
                </c:pt>
                <c:pt idx="5">
                  <c:v>7.8</c:v>
                </c:pt>
                <c:pt idx="6">
                  <c:v>#N/A</c:v>
                </c:pt>
                <c:pt idx="7">
                  <c:v>9.86</c:v>
                </c:pt>
                <c:pt idx="8">
                  <c:v>#N/A</c:v>
                </c:pt>
                <c:pt idx="9">
                  <c:v>8.02</c:v>
                </c:pt>
              </c:numCache>
            </c:numRef>
          </c:val>
          <c:extLst>
            <c:ext xmlns:c16="http://schemas.microsoft.com/office/drawing/2014/chart" uri="{C3380CC4-5D6E-409C-BE32-E72D297353CC}">
              <c16:uniqueId val="{00000008-A4E7-4A93-8EF7-57BE307D4A13}"/>
            </c:ext>
          </c:extLst>
        </c:ser>
        <c:ser>
          <c:idx val="9"/>
          <c:order val="9"/>
          <c:tx>
            <c:strRef>
              <c:f>データシート!$A$36</c:f>
              <c:strCache>
                <c:ptCount val="1"/>
                <c:pt idx="0">
                  <c:v>横手市病院事業会計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15.23</c:v>
                </c:pt>
                <c:pt idx="2">
                  <c:v>#N/A</c:v>
                </c:pt>
                <c:pt idx="3">
                  <c:v>14.98</c:v>
                </c:pt>
                <c:pt idx="4">
                  <c:v>#N/A</c:v>
                </c:pt>
                <c:pt idx="5">
                  <c:v>14.4</c:v>
                </c:pt>
                <c:pt idx="6">
                  <c:v>#N/A</c:v>
                </c:pt>
                <c:pt idx="7">
                  <c:v>14.61</c:v>
                </c:pt>
                <c:pt idx="8">
                  <c:v>#N/A</c:v>
                </c:pt>
                <c:pt idx="9">
                  <c:v>12.87</c:v>
                </c:pt>
              </c:numCache>
            </c:numRef>
          </c:val>
          <c:extLst>
            <c:ext xmlns:c16="http://schemas.microsoft.com/office/drawing/2014/chart" uri="{C3380CC4-5D6E-409C-BE32-E72D297353CC}">
              <c16:uniqueId val="{00000009-A4E7-4A93-8EF7-57BE307D4A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5826</c:v>
                </c:pt>
                <c:pt idx="5">
                  <c:v>5828</c:v>
                </c:pt>
                <c:pt idx="8">
                  <c:v>5769</c:v>
                </c:pt>
                <c:pt idx="11">
                  <c:v>5848</c:v>
                </c:pt>
                <c:pt idx="14">
                  <c:v>5897</c:v>
                </c:pt>
              </c:numCache>
            </c:numRef>
          </c:val>
          <c:extLst>
            <c:ext xmlns:c16="http://schemas.microsoft.com/office/drawing/2014/chart" uri="{C3380CC4-5D6E-409C-BE32-E72D297353CC}">
              <c16:uniqueId val="{00000000-D297-45FC-AB9B-3C0660697E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97-45FC-AB9B-3C0660697E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87</c:v>
                </c:pt>
                <c:pt idx="3">
                  <c:v>72</c:v>
                </c:pt>
                <c:pt idx="6">
                  <c:v>35</c:v>
                </c:pt>
                <c:pt idx="9">
                  <c:v>22</c:v>
                </c:pt>
                <c:pt idx="12">
                  <c:v>23</c:v>
                </c:pt>
              </c:numCache>
            </c:numRef>
          </c:val>
          <c:extLst>
            <c:ext xmlns:c16="http://schemas.microsoft.com/office/drawing/2014/chart" uri="{C3380CC4-5D6E-409C-BE32-E72D297353CC}">
              <c16:uniqueId val="{00000002-D297-45FC-AB9B-3C0660697E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97-45FC-AB9B-3C0660697E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1179</c:v>
                </c:pt>
                <c:pt idx="3">
                  <c:v>1189</c:v>
                </c:pt>
                <c:pt idx="6">
                  <c:v>1116</c:v>
                </c:pt>
                <c:pt idx="9">
                  <c:v>1130</c:v>
                </c:pt>
                <c:pt idx="12">
                  <c:v>1035</c:v>
                </c:pt>
              </c:numCache>
            </c:numRef>
          </c:val>
          <c:extLst>
            <c:ext xmlns:c16="http://schemas.microsoft.com/office/drawing/2014/chart" uri="{C3380CC4-5D6E-409C-BE32-E72D297353CC}">
              <c16:uniqueId val="{00000004-D297-45FC-AB9B-3C0660697E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97-45FC-AB9B-3C0660697E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97-45FC-AB9B-3C0660697E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6310</c:v>
                </c:pt>
                <c:pt idx="3">
                  <c:v>6378</c:v>
                </c:pt>
                <c:pt idx="6">
                  <c:v>6537</c:v>
                </c:pt>
                <c:pt idx="9">
                  <c:v>6716</c:v>
                </c:pt>
                <c:pt idx="12">
                  <c:v>6964</c:v>
                </c:pt>
              </c:numCache>
            </c:numRef>
          </c:val>
          <c:extLst>
            <c:ext xmlns:c16="http://schemas.microsoft.com/office/drawing/2014/chart" uri="{C3380CC4-5D6E-409C-BE32-E72D297353CC}">
              <c16:uniqueId val="{00000007-D297-45FC-AB9B-3C0660697E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1750</c:v>
                </c:pt>
                <c:pt idx="2">
                  <c:v>#N/A</c:v>
                </c:pt>
                <c:pt idx="3">
                  <c:v>#N/A</c:v>
                </c:pt>
                <c:pt idx="4">
                  <c:v>1811</c:v>
                </c:pt>
                <c:pt idx="5">
                  <c:v>#N/A</c:v>
                </c:pt>
                <c:pt idx="6">
                  <c:v>#N/A</c:v>
                </c:pt>
                <c:pt idx="7">
                  <c:v>1919</c:v>
                </c:pt>
                <c:pt idx="8">
                  <c:v>#N/A</c:v>
                </c:pt>
                <c:pt idx="9">
                  <c:v>#N/A</c:v>
                </c:pt>
                <c:pt idx="10">
                  <c:v>2020</c:v>
                </c:pt>
                <c:pt idx="11">
                  <c:v>#N/A</c:v>
                </c:pt>
                <c:pt idx="12">
                  <c:v>#N/A</c:v>
                </c:pt>
                <c:pt idx="13">
                  <c:v>2125</c:v>
                </c:pt>
                <c:pt idx="14">
                  <c:v>#N/A</c:v>
                </c:pt>
              </c:numCache>
            </c:numRef>
          </c:val>
          <c:smooth val="0"/>
          <c:extLst>
            <c:ext xmlns:c16="http://schemas.microsoft.com/office/drawing/2014/chart" uri="{C3380CC4-5D6E-409C-BE32-E72D297353CC}">
              <c16:uniqueId val="{00000008-D297-45FC-AB9B-3C0660697E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61655</c:v>
                </c:pt>
                <c:pt idx="5">
                  <c:v>62268</c:v>
                </c:pt>
                <c:pt idx="8">
                  <c:v>59362</c:v>
                </c:pt>
                <c:pt idx="11">
                  <c:v>56963</c:v>
                </c:pt>
                <c:pt idx="14">
                  <c:v>54761</c:v>
                </c:pt>
              </c:numCache>
            </c:numRef>
          </c:val>
          <c:extLst>
            <c:ext xmlns:c16="http://schemas.microsoft.com/office/drawing/2014/chart" uri="{C3380CC4-5D6E-409C-BE32-E72D297353CC}">
              <c16:uniqueId val="{00000000-9CDE-484F-A867-A335185EAC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1122</c:v>
                </c:pt>
                <c:pt idx="5">
                  <c:v>915</c:v>
                </c:pt>
                <c:pt idx="8">
                  <c:v>686</c:v>
                </c:pt>
                <c:pt idx="11">
                  <c:v>566</c:v>
                </c:pt>
                <c:pt idx="14">
                  <c:v>461</c:v>
                </c:pt>
              </c:numCache>
            </c:numRef>
          </c:val>
          <c:extLst>
            <c:ext xmlns:c16="http://schemas.microsoft.com/office/drawing/2014/chart" uri="{C3380CC4-5D6E-409C-BE32-E72D297353CC}">
              <c16:uniqueId val="{00000001-9CDE-484F-A867-A335185EAC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20302</c:v>
                </c:pt>
                <c:pt idx="5">
                  <c:v>19910</c:v>
                </c:pt>
                <c:pt idx="8">
                  <c:v>20536</c:v>
                </c:pt>
                <c:pt idx="11">
                  <c:v>20209</c:v>
                </c:pt>
                <c:pt idx="14">
                  <c:v>19979</c:v>
                </c:pt>
              </c:numCache>
            </c:numRef>
          </c:val>
          <c:extLst>
            <c:ext xmlns:c16="http://schemas.microsoft.com/office/drawing/2014/chart" uri="{C3380CC4-5D6E-409C-BE32-E72D297353CC}">
              <c16:uniqueId val="{00000002-9CDE-484F-A867-A335185EAC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DE-484F-A867-A335185EAC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DE-484F-A867-A335185EAC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DE-484F-A867-A335185EAC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5612</c:v>
                </c:pt>
                <c:pt idx="3">
                  <c:v>5906</c:v>
                </c:pt>
                <c:pt idx="6">
                  <c:v>6036</c:v>
                </c:pt>
                <c:pt idx="9">
                  <c:v>6306</c:v>
                </c:pt>
                <c:pt idx="12">
                  <c:v>6694</c:v>
                </c:pt>
              </c:numCache>
            </c:numRef>
          </c:val>
          <c:extLst>
            <c:ext xmlns:c16="http://schemas.microsoft.com/office/drawing/2014/chart" uri="{C3380CC4-5D6E-409C-BE32-E72D297353CC}">
              <c16:uniqueId val="{00000006-9CDE-484F-A867-A335185EAC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CDE-484F-A867-A335185EAC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13594</c:v>
                </c:pt>
                <c:pt idx="3">
                  <c:v>11768</c:v>
                </c:pt>
                <c:pt idx="6">
                  <c:v>11178</c:v>
                </c:pt>
                <c:pt idx="9">
                  <c:v>10408</c:v>
                </c:pt>
                <c:pt idx="12">
                  <c:v>9558</c:v>
                </c:pt>
              </c:numCache>
            </c:numRef>
          </c:val>
          <c:extLst>
            <c:ext xmlns:c16="http://schemas.microsoft.com/office/drawing/2014/chart" uri="{C3380CC4-5D6E-409C-BE32-E72D297353CC}">
              <c16:uniqueId val="{00000008-9CDE-484F-A867-A335185EAC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110</c:v>
                </c:pt>
                <c:pt idx="3">
                  <c:v>84</c:v>
                </c:pt>
                <c:pt idx="6">
                  <c:v>58</c:v>
                </c:pt>
                <c:pt idx="9">
                  <c:v>45</c:v>
                </c:pt>
                <c:pt idx="12">
                  <c:v>66</c:v>
                </c:pt>
              </c:numCache>
            </c:numRef>
          </c:val>
          <c:extLst>
            <c:ext xmlns:c16="http://schemas.microsoft.com/office/drawing/2014/chart" uri="{C3380CC4-5D6E-409C-BE32-E72D297353CC}">
              <c16:uniqueId val="{00000009-9CDE-484F-A867-A335185EAC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67722</c:v>
                </c:pt>
                <c:pt idx="3">
                  <c:v>68963</c:v>
                </c:pt>
                <c:pt idx="6">
                  <c:v>66781</c:v>
                </c:pt>
                <c:pt idx="9">
                  <c:v>64371</c:v>
                </c:pt>
                <c:pt idx="12">
                  <c:v>61614</c:v>
                </c:pt>
              </c:numCache>
            </c:numRef>
          </c:val>
          <c:extLst>
            <c:ext xmlns:c16="http://schemas.microsoft.com/office/drawing/2014/chart" uri="{C3380CC4-5D6E-409C-BE32-E72D297353CC}">
              <c16:uniqueId val="{0000000A-9CDE-484F-A867-A335185EAC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3959</c:v>
                </c:pt>
                <c:pt idx="2">
                  <c:v>#N/A</c:v>
                </c:pt>
                <c:pt idx="3">
                  <c:v>#N/A</c:v>
                </c:pt>
                <c:pt idx="4">
                  <c:v>3626</c:v>
                </c:pt>
                <c:pt idx="5">
                  <c:v>#N/A</c:v>
                </c:pt>
                <c:pt idx="6">
                  <c:v>#N/A</c:v>
                </c:pt>
                <c:pt idx="7">
                  <c:v>3469</c:v>
                </c:pt>
                <c:pt idx="8">
                  <c:v>#N/A</c:v>
                </c:pt>
                <c:pt idx="9">
                  <c:v>#N/A</c:v>
                </c:pt>
                <c:pt idx="10">
                  <c:v>3392</c:v>
                </c:pt>
                <c:pt idx="11">
                  <c:v>#N/A</c:v>
                </c:pt>
                <c:pt idx="12">
                  <c:v>#N/A</c:v>
                </c:pt>
                <c:pt idx="13">
                  <c:v>2730</c:v>
                </c:pt>
                <c:pt idx="14">
                  <c:v>#N/A</c:v>
                </c:pt>
              </c:numCache>
            </c:numRef>
          </c:val>
          <c:smooth val="0"/>
          <c:extLst>
            <c:ext xmlns:c16="http://schemas.microsoft.com/office/drawing/2014/chart" uri="{C3380CC4-5D6E-409C-BE32-E72D297353CC}">
              <c16:uniqueId val="{0000000B-9CDE-484F-A867-A335185EAC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9885</c:v>
                </c:pt>
                <c:pt idx="1">
                  <c:v>9381</c:v>
                </c:pt>
                <c:pt idx="2">
                  <c:v>9447</c:v>
                </c:pt>
              </c:numCache>
            </c:numRef>
          </c:val>
          <c:extLst>
            <c:ext xmlns:c16="http://schemas.microsoft.com/office/drawing/2014/chart" uri="{C3380CC4-5D6E-409C-BE32-E72D297353CC}">
              <c16:uniqueId val="{00000000-E92B-4496-BAD8-17BD1E2975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6010</c:v>
                </c:pt>
                <c:pt idx="1">
                  <c:v>6011</c:v>
                </c:pt>
                <c:pt idx="2">
                  <c:v>5412</c:v>
                </c:pt>
              </c:numCache>
            </c:numRef>
          </c:val>
          <c:extLst>
            <c:ext xmlns:c16="http://schemas.microsoft.com/office/drawing/2014/chart" uri="{C3380CC4-5D6E-409C-BE32-E72D297353CC}">
              <c16:uniqueId val="{00000001-E92B-4496-BAD8-17BD1E2975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6320</c:v>
                </c:pt>
                <c:pt idx="1">
                  <c:v>6296</c:v>
                </c:pt>
                <c:pt idx="2">
                  <c:v>6228</c:v>
                </c:pt>
              </c:numCache>
            </c:numRef>
          </c:val>
          <c:extLst>
            <c:ext xmlns:c16="http://schemas.microsoft.com/office/drawing/2014/chart" uri="{C3380CC4-5D6E-409C-BE32-E72D297353CC}">
              <c16:uniqueId val="{00000002-E92B-4496-BAD8-17BD1E2975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82,454
81,988
692.80
58,420,753
55,381,665
2,446,502
30,495,375
61,613,839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財政力指数は、前年度と同数値の</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で、人口減少や全国平均を上回る高齢化率（令和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年国勢調査</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％）により類似団体平均と比較し、低い水準にある。</a:t>
          </a:r>
        </a:p>
        <a:p>
          <a:r>
            <a:rPr kumimoji="1" lang="ja-JP" altLang="en-US" sz="1300">
              <a:latin typeface="ＭＳ Ｐゴシック" panose="020B0600070205080204" pitchFamily="50" charset="-128"/>
              <a:ea typeface="ＭＳ Ｐゴシック" panose="020B0600070205080204" pitchFamily="50" charset="-128"/>
            </a:rPr>
            <a:t>　市税の収納状況については、収納率は</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％となり、昨年度から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ポイント上昇した。今後はより一層の収納率向上に努める。</a:t>
          </a:r>
        </a:p>
        <a:p>
          <a:r>
            <a:rPr kumimoji="1" lang="ja-JP" altLang="en-US" sz="1300">
              <a:latin typeface="ＭＳ Ｐゴシック" panose="020B0600070205080204" pitchFamily="50" charset="-128"/>
              <a:ea typeface="ＭＳ Ｐゴシック" panose="020B0600070205080204" pitchFamily="50" charset="-128"/>
            </a:rPr>
            <a:t>　また、不用財産の売却（処分）等による自主財源の確保のほか、横手市財産経営推進計画、第３次横手市定員適正化計画などに基づいた効率的な行政運営に取り組み、財政の健全化を図っていく。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令和４年度借入分から据置期間を設けないこととしたことによる公債費の増や、分母を構成する臨時財政対策債の減などにより比率が増加した。</a:t>
          </a:r>
        </a:p>
        <a:p>
          <a:r>
            <a:rPr kumimoji="1" lang="ja-JP" altLang="en-US" sz="1300">
              <a:latin typeface="ＭＳ Ｐゴシック" panose="020B0600070205080204" pitchFamily="50" charset="-128"/>
              <a:ea typeface="ＭＳ Ｐゴシック" panose="020B0600070205080204" pitchFamily="50" charset="-128"/>
            </a:rPr>
            <a:t>　今後も、大型公共施設建設や物価高騰による公債費の増が見込まれることから、第３次横手市定員適正化計画等に基づく人件費等の義務的経費縮減や、既存事業の継続的見直しを実施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63</xdr:row>
      <xdr:rowOff>80518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4191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62</xdr:row>
      <xdr:rowOff>112014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1643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157988</xdr:rowOff>
    </xdr:from>
    <xdr:to>
      <xdr:col>15</xdr:col>
      <xdr:colOff>82550</xdr:colOff>
      <xdr:row>62</xdr:row>
      <xdr:rowOff>25146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164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25146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116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107188</xdr:rowOff>
    </xdr:from>
    <xdr:to>
      <xdr:col>15</xdr:col>
      <xdr:colOff>133350</xdr:colOff>
      <xdr:row>62</xdr:row>
      <xdr:rowOff>37338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人当たり人件費・物件費等決算額は、前年度と比較し</a:t>
          </a:r>
          <a:r>
            <a:rPr kumimoji="1" lang="en-US" altLang="ja-JP" sz="1300">
              <a:latin typeface="ＭＳ Ｐゴシック" panose="020B0600070205080204" pitchFamily="50" charset="-128"/>
              <a:ea typeface="ＭＳ Ｐゴシック" panose="020B0600070205080204" pitchFamily="50" charset="-128"/>
            </a:rPr>
            <a:t>1,288</a:t>
          </a:r>
          <a:r>
            <a:rPr kumimoji="1" lang="ja-JP" altLang="en-US" sz="1300">
              <a:latin typeface="ＭＳ Ｐゴシック" panose="020B0600070205080204" pitchFamily="50" charset="-128"/>
              <a:ea typeface="ＭＳ Ｐゴシック" panose="020B0600070205080204" pitchFamily="50" charset="-128"/>
            </a:rPr>
            <a:t>円減少したが、依然として類似団体平均を大きく上回っている。これは、ごみ処理業務や消防業務を市単独で運営していることや、保育所、福祉施設の直営箇所が多いことによる経費増が要因となっている。</a:t>
          </a:r>
        </a:p>
        <a:p>
          <a:r>
            <a:rPr kumimoji="1" lang="ja-JP" altLang="en-US" sz="1300">
              <a:latin typeface="ＭＳ Ｐゴシック" panose="020B0600070205080204" pitchFamily="50" charset="-128"/>
              <a:ea typeface="ＭＳ Ｐゴシック" panose="020B0600070205080204" pitchFamily="50" charset="-128"/>
            </a:rPr>
            <a:t>　今後は、第３次横手市定員適正化計画に基づき、職員の定員適正化に取り組むとともに、施設の民営化や、横手市財産経営推進計画に基づく施設の統廃合を進め、コストの低減を図っていく。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132404</xdr:rowOff>
    </xdr:from>
    <xdr:to>
      <xdr:col>23</xdr:col>
      <xdr:colOff>133350</xdr:colOff>
      <xdr:row>85</xdr:row>
      <xdr:rowOff>142763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705654"/>
          <a:ext cx="8382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142763</xdr:rowOff>
    </xdr:from>
    <xdr:to>
      <xdr:col>19</xdr:col>
      <xdr:colOff>133350</xdr:colOff>
      <xdr:row>86</xdr:row>
      <xdr:rowOff>343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716013"/>
          <a:ext cx="889000" cy="2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53643</xdr:rowOff>
    </xdr:from>
    <xdr:to>
      <xdr:col>15</xdr:col>
      <xdr:colOff>82550</xdr:colOff>
      <xdr:row>86</xdr:row>
      <xdr:rowOff>343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26893"/>
          <a:ext cx="889000" cy="1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3750</xdr:rowOff>
    </xdr:from>
    <xdr:to>
      <xdr:col>11</xdr:col>
      <xdr:colOff>31750</xdr:colOff>
      <xdr:row>85</xdr:row>
      <xdr:rowOff>53643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05550"/>
          <a:ext cx="889000" cy="22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147424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81604</xdr:rowOff>
    </xdr:from>
    <xdr:to>
      <xdr:col>23</xdr:col>
      <xdr:colOff>184150</xdr:colOff>
      <xdr:row>86</xdr:row>
      <xdr:rowOff>11754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5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53681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91963</xdr:rowOff>
    </xdr:from>
    <xdr:to>
      <xdr:col>19</xdr:col>
      <xdr:colOff>184150</xdr:colOff>
      <xdr:row>86</xdr:row>
      <xdr:rowOff>22113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6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6890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5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120993</xdr:rowOff>
    </xdr:from>
    <xdr:to>
      <xdr:col>15</xdr:col>
      <xdr:colOff>133350</xdr:colOff>
      <xdr:row>86</xdr:row>
      <xdr:rowOff>51143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35920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2843</xdr:rowOff>
    </xdr:from>
    <xdr:to>
      <xdr:col>11</xdr:col>
      <xdr:colOff>82550</xdr:colOff>
      <xdr:row>85</xdr:row>
      <xdr:rowOff>104443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7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89220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6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124400</xdr:rowOff>
    </xdr:from>
    <xdr:to>
      <xdr:col>7</xdr:col>
      <xdr:colOff>31750</xdr:colOff>
      <xdr:row>84</xdr:row>
      <xdr:rowOff>54550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39327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秋田県人事委員会勧告に準拠しつつ、地域実情との均衡を保った給与水準になるように努めていることから、類似団体平均を下回っている。今後も定員管理の適正化と併せ、適正水準を維持していく。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168729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消防業務の市単独運営や保育所の直営箇所が多いこと等により、類似団体平均と比較すると依然として職員数が多い状況にある。</a:t>
          </a:r>
        </a:p>
        <a:p>
          <a:r>
            <a:rPr kumimoji="1" lang="ja-JP" altLang="en-US" sz="1300">
              <a:latin typeface="ＭＳ Ｐゴシック" panose="020B0600070205080204" pitchFamily="50" charset="-128"/>
              <a:ea typeface="ＭＳ Ｐゴシック" panose="020B0600070205080204" pitchFamily="50" charset="-128"/>
            </a:rPr>
            <a:t>　公立保育所については、「横手市教育・保育施設整備計画及び公立保育所民営化計画」に基づき民営化を進めており、令和７年度で全ての保育所の民営化が達成される予定である。今後も第３次横手市定員適正化計画に基づき、定員適正化の取組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13184</xdr:rowOff>
    </xdr:from>
    <xdr:to>
      <xdr:col>81</xdr:col>
      <xdr:colOff>44450</xdr:colOff>
      <xdr:row>63</xdr:row>
      <xdr:rowOff>17780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14534"/>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15482</xdr:rowOff>
    </xdr:from>
    <xdr:to>
      <xdr:col>77</xdr:col>
      <xdr:colOff>44450</xdr:colOff>
      <xdr:row>63</xdr:row>
      <xdr:rowOff>17780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1683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165100</xdr:rowOff>
    </xdr:from>
    <xdr:to>
      <xdr:col>72</xdr:col>
      <xdr:colOff>203200</xdr:colOff>
      <xdr:row>63</xdr:row>
      <xdr:rowOff>15482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9500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165100</xdr:rowOff>
    </xdr:from>
    <xdr:to>
      <xdr:col>68</xdr:col>
      <xdr:colOff>152400</xdr:colOff>
      <xdr:row>62</xdr:row>
      <xdr:rowOff>166249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9500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133834</xdr:rowOff>
    </xdr:from>
    <xdr:to>
      <xdr:col>81</xdr:col>
      <xdr:colOff>95250</xdr:colOff>
      <xdr:row>63</xdr:row>
      <xdr:rowOff>63984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105911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3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136132</xdr:rowOff>
    </xdr:from>
    <xdr:to>
      <xdr:col>73</xdr:col>
      <xdr:colOff>44450</xdr:colOff>
      <xdr:row>63</xdr:row>
      <xdr:rowOff>66282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51059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115449</xdr:rowOff>
    </xdr:from>
    <xdr:to>
      <xdr:col>64</xdr:col>
      <xdr:colOff>152400</xdr:colOff>
      <xdr:row>63</xdr:row>
      <xdr:rowOff>45599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30376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3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ポイント上昇したが、類似団体平均と同水準となっており良好な数値となっている。</a:t>
          </a:r>
        </a:p>
        <a:p>
          <a:r>
            <a:rPr kumimoji="1" lang="ja-JP" altLang="en-US" sz="1300">
              <a:latin typeface="ＭＳ Ｐゴシック" panose="020B0600070205080204" pitchFamily="50" charset="-128"/>
              <a:ea typeface="ＭＳ Ｐゴシック" panose="020B0600070205080204" pitchFamily="50" charset="-128"/>
            </a:rPr>
            <a:t>　当該年度のみで見ると、元利償還金の額が増えたことから前年度より増加しており、３カ年平均を引き上げる結果となった。</a:t>
          </a:r>
        </a:p>
        <a:p>
          <a:r>
            <a:rPr kumimoji="1" lang="ja-JP" altLang="en-US" sz="1300">
              <a:latin typeface="ＭＳ Ｐゴシック" panose="020B0600070205080204" pitchFamily="50" charset="-128"/>
              <a:ea typeface="ＭＳ Ｐゴシック" panose="020B0600070205080204" pitchFamily="50" charset="-128"/>
            </a:rPr>
            <a:t>　今後は、大型公共施設建設などによる公債費の増が見込まれるが、交付税措置の有利な地方債の発行を優先し、健全な財政運営に努める。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138491</xdr:rowOff>
    </xdr:from>
    <xdr:to>
      <xdr:col>81</xdr:col>
      <xdr:colOff>44450</xdr:colOff>
      <xdr:row>41</xdr:row>
      <xdr:rowOff>24493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964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138491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505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92528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9275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69548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927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14108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161670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87691</xdr:rowOff>
    </xdr:from>
    <xdr:to>
      <xdr:col>77</xdr:col>
      <xdr:colOff>95250</xdr:colOff>
      <xdr:row>41</xdr:row>
      <xdr:rowOff>17841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一般会計における地方債現在高は、令和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年度に大きな建設事業がなかったことから、借入額より償還額が多くなり、前年度より減少したものの、人口減による標準財政規模の縮小により比率が増加した。</a:t>
          </a:r>
        </a:p>
        <a:p>
          <a:r>
            <a:rPr kumimoji="1" lang="ja-JP" altLang="en-US" sz="1300">
              <a:latin typeface="ＭＳ Ｐゴシック" panose="020B0600070205080204" pitchFamily="50" charset="-128"/>
              <a:ea typeface="ＭＳ Ｐゴシック" panose="020B0600070205080204" pitchFamily="50" charset="-128"/>
            </a:rPr>
            <a:t>　今後は、大型公共施設建設に伴う市債の発行により、地方債現在高が増加し将来負担の増加が見込まれるため、横手市財政計画に基づき、充当可能財源等の確保と建設事業の平準化等を図っていく。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39310</xdr:rowOff>
    </xdr:from>
    <xdr:to>
      <xdr:col>81</xdr:col>
      <xdr:colOff>44450</xdr:colOff>
      <xdr:row>14</xdr:row>
      <xdr:rowOff>71483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4396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69185</xdr:rowOff>
    </xdr:from>
    <xdr:to>
      <xdr:col>77</xdr:col>
      <xdr:colOff>44450</xdr:colOff>
      <xdr:row>14</xdr:row>
      <xdr:rowOff>71483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46948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69185</xdr:rowOff>
    </xdr:from>
    <xdr:to>
      <xdr:col>72</xdr:col>
      <xdr:colOff>203200</xdr:colOff>
      <xdr:row>14</xdr:row>
      <xdr:rowOff>80675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46948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166810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80675</xdr:rowOff>
    </xdr:from>
    <xdr:to>
      <xdr:col>68</xdr:col>
      <xdr:colOff>152400</xdr:colOff>
      <xdr:row>14</xdr:row>
      <xdr:rowOff>95613</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480975"/>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37875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159960</xdr:rowOff>
    </xdr:from>
    <xdr:to>
      <xdr:col>81</xdr:col>
      <xdr:colOff>95250</xdr:colOff>
      <xdr:row>14</xdr:row>
      <xdr:rowOff>90110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3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36787</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43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20683</xdr:rowOff>
    </xdr:from>
    <xdr:to>
      <xdr:col>77</xdr:col>
      <xdr:colOff>95250</xdr:colOff>
      <xdr:row>14</xdr:row>
      <xdr:rowOff>122283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107060</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507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18385</xdr:rowOff>
    </xdr:from>
    <xdr:to>
      <xdr:col>73</xdr:col>
      <xdr:colOff>44450</xdr:colOff>
      <xdr:row>14</xdr:row>
      <xdr:rowOff>119985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41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130162</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1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29875</xdr:rowOff>
    </xdr:from>
    <xdr:to>
      <xdr:col>68</xdr:col>
      <xdr:colOff>203200</xdr:colOff>
      <xdr:row>14</xdr:row>
      <xdr:rowOff>131475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141652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1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44813</xdr:rowOff>
    </xdr:from>
    <xdr:to>
      <xdr:col>64</xdr:col>
      <xdr:colOff>152400</xdr:colOff>
      <xdr:row>14</xdr:row>
      <xdr:rowOff>146413</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156590</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21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82,454
81,988
692.80
58,420,753
55,381,665
2,446,502
30,495,375
61,613,839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人件費に係る経常収支比率は、類似団体平均と比較して高い。</a:t>
          </a:r>
        </a:p>
        <a:p>
          <a:r>
            <a:rPr kumimoji="1" lang="ja-JP" altLang="en-US" sz="1300">
              <a:latin typeface="ＭＳ Ｐゴシック" panose="020B0600070205080204" pitchFamily="50" charset="-128"/>
              <a:ea typeface="ＭＳ Ｐゴシック" panose="020B0600070205080204" pitchFamily="50" charset="-128"/>
            </a:rPr>
            <a:t>　これは、普通会計における一般職員数が</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人となっており、類似団体と比較して消防業務の市単独運営や、保育所などの直営箇所が多く職員数が多いことが要因である。</a:t>
          </a:r>
        </a:p>
        <a:p>
          <a:r>
            <a:rPr kumimoji="1" lang="ja-JP" altLang="en-US" sz="1300">
              <a:latin typeface="ＭＳ Ｐゴシック" panose="020B0600070205080204" pitchFamily="50" charset="-128"/>
              <a:ea typeface="ＭＳ Ｐゴシック" panose="020B0600070205080204" pitchFamily="50" charset="-128"/>
            </a:rPr>
            <a:t>　第３次横手市定員適正化計画に基づき、今後も職員採用数の抑制や福祉施設の民営化などにより、人件費の削減に努めていく。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49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39</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9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39</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物件費の経常収支比率は、シームレス避難所の構築や新図書館の図書購入などにより、前年度より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ポイント高くなり、類似団体平均を僅かに上回った。</a:t>
          </a:r>
        </a:p>
        <a:p>
          <a:r>
            <a:rPr kumimoji="1" lang="ja-JP" altLang="en-US" sz="1300">
              <a:latin typeface="ＭＳ Ｐゴシック" panose="020B0600070205080204" pitchFamily="50" charset="-128"/>
              <a:ea typeface="ＭＳ Ｐゴシック" panose="020B0600070205080204" pitchFamily="50" charset="-128"/>
            </a:rPr>
            <a:t>　公共施設等の管理的経費は、一定程度で推移していることから、引き続き、横手市財産経営推進計画の着実な推進を図り、その必要性、経費等を総合的に検討し、物件費の抑制に努める。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17</xdr:row>
      <xdr:rowOff>44450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7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16</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76200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17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17</xdr:row>
      <xdr:rowOff>146050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17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137177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扶助費に係る経常収支比率は、類似団体平均と比較して低い。</a:t>
          </a:r>
        </a:p>
        <a:p>
          <a:r>
            <a:rPr kumimoji="1" lang="ja-JP" altLang="en-US" sz="1300">
              <a:latin typeface="ＭＳ Ｐゴシック" panose="020B0600070205080204" pitchFamily="50" charset="-128"/>
              <a:ea typeface="ＭＳ Ｐゴシック" panose="020B0600070205080204" pitchFamily="50" charset="-128"/>
            </a:rPr>
            <a:t>　令和５年度は、物価高騰緊急支援給付金給付事業などの発生により決算額は前年度より増加し、比率の分母となる経常一般財源も増加したため、比率は僅かに上昇した。</a:t>
          </a:r>
        </a:p>
        <a:p>
          <a:r>
            <a:rPr kumimoji="1" lang="ja-JP" altLang="en-US" sz="1300">
              <a:latin typeface="ＭＳ Ｐゴシック" panose="020B0600070205080204" pitchFamily="50" charset="-128"/>
              <a:ea typeface="ＭＳ Ｐゴシック" panose="020B0600070205080204" pitchFamily="50" charset="-128"/>
            </a:rPr>
            <a:t>　今後も、障がい者に係る自立支援給付費や、公立保育所の民営化による施設型給付費の増加により、扶助費の大幅な減少は見込めない。引き続き、実施事業の見直しや、適正な給付に努める。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74422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76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46990</xdr:rowOff>
    </xdr:from>
    <xdr:to>
      <xdr:col>19</xdr:col>
      <xdr:colOff>187325</xdr:colOff>
      <xdr:row>55</xdr:row>
      <xdr:rowOff>56134</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76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56134</xdr:rowOff>
    </xdr:from>
    <xdr:to>
      <xdr:col>15</xdr:col>
      <xdr:colOff>98425</xdr:colOff>
      <xdr:row>55</xdr:row>
      <xdr:rowOff>65278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85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65278</xdr:rowOff>
    </xdr:from>
    <xdr:to>
      <xdr:col>11</xdr:col>
      <xdr:colOff>9525</xdr:colOff>
      <xdr:row>56</xdr:row>
      <xdr:rowOff>3556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950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23622</xdr:rowOff>
    </xdr:from>
    <xdr:to>
      <xdr:col>24</xdr:col>
      <xdr:colOff>76200</xdr:colOff>
      <xdr:row>55</xdr:row>
      <xdr:rowOff>125222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40149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5334</xdr:rowOff>
    </xdr:from>
    <xdr:to>
      <xdr:col>15</xdr:col>
      <xdr:colOff>149225</xdr:colOff>
      <xdr:row>55</xdr:row>
      <xdr:rowOff>106934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117111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14478</xdr:rowOff>
    </xdr:from>
    <xdr:to>
      <xdr:col>11</xdr:col>
      <xdr:colOff>60325</xdr:colOff>
      <xdr:row>55</xdr:row>
      <xdr:rowOff>116078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126255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その他に係る経常収支比率は、投資的経費において病院事業の企業債償還金増加に伴い出資金が増加したことなどにより前年度より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類似団体平均を上回っており、今後も各種事業費の適正化や事業内容の見直しにより、比率の抑制に努める。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3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補助費に係る経常収支比率は、子どもの成長応援給付金給付事業、エネルギー価格高騰対策支援事業など各主物価高騰対応支援事業の増などにより、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類似団体平均は下回っているが、今後も各種補助金等の計画的な見直しを行い、補助費等の抑制に努める。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38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0203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020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市町村合併後の道路改良事業や公共施設の整備、小中学校統合事業などの実施において発行した地方債の償還が増加していることが要因であり、今後も市街地再開発や大型公共施設の建替え等の大型事業が控えていることから、比率は年々上昇することが予想される。</a:t>
          </a:r>
        </a:p>
        <a:p>
          <a:r>
            <a:rPr kumimoji="1" lang="ja-JP" altLang="en-US" sz="1300">
              <a:latin typeface="ＭＳ Ｐゴシック" panose="020B0600070205080204" pitchFamily="50" charset="-128"/>
              <a:ea typeface="ＭＳ Ｐゴシック" panose="020B0600070205080204" pitchFamily="50" charset="-128"/>
            </a:rPr>
            <a:t>　引き続き、事業の選択と集中により、公債費の抑制を図っていく。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0</xdr:rowOff>
    </xdr:from>
    <xdr:to>
      <xdr:col>24</xdr:col>
      <xdr:colOff>25400</xdr:colOff>
      <xdr:row>80</xdr:row>
      <xdr:rowOff>114300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716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44450</xdr:rowOff>
    </xdr:from>
    <xdr:to>
      <xdr:col>19</xdr:col>
      <xdr:colOff>187325</xdr:colOff>
      <xdr:row>80</xdr:row>
      <xdr:rowOff>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589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19050</xdr:rowOff>
    </xdr:from>
    <xdr:to>
      <xdr:col>15</xdr:col>
      <xdr:colOff>98425</xdr:colOff>
      <xdr:row>79</xdr:row>
      <xdr:rowOff>44450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56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152400</xdr:rowOff>
    </xdr:from>
    <xdr:to>
      <xdr:col>11</xdr:col>
      <xdr:colOff>9525</xdr:colOff>
      <xdr:row>79</xdr:row>
      <xdr:rowOff>19050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52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63500</xdr:rowOff>
    </xdr:from>
    <xdr:to>
      <xdr:col>24</xdr:col>
      <xdr:colOff>76200</xdr:colOff>
      <xdr:row>80</xdr:row>
      <xdr:rowOff>165100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35577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120650</xdr:rowOff>
    </xdr:from>
    <xdr:to>
      <xdr:col>20</xdr:col>
      <xdr:colOff>38100</xdr:colOff>
      <xdr:row>80</xdr:row>
      <xdr:rowOff>50800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35577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7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165100</xdr:rowOff>
    </xdr:from>
    <xdr:to>
      <xdr:col>15</xdr:col>
      <xdr:colOff>149225</xdr:colOff>
      <xdr:row>79</xdr:row>
      <xdr:rowOff>95250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80027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139700</xdr:rowOff>
    </xdr:from>
    <xdr:to>
      <xdr:col>11</xdr:col>
      <xdr:colOff>60325</xdr:colOff>
      <xdr:row>79</xdr:row>
      <xdr:rowOff>69850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54627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101600</xdr:rowOff>
    </xdr:from>
    <xdr:to>
      <xdr:col>6</xdr:col>
      <xdr:colOff>171450</xdr:colOff>
      <xdr:row>79</xdr:row>
      <xdr:rowOff>31750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公債費以外での経常収支比率は、臨時財政対策債の借入額の減などにより分母が減少したことから、前年度より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ポイントの増加となり、類似団体平均と同水準であった。</a:t>
          </a:r>
        </a:p>
        <a:p>
          <a:r>
            <a:rPr kumimoji="1" lang="ja-JP" altLang="en-US" sz="1300">
              <a:latin typeface="ＭＳ Ｐゴシック" panose="020B0600070205080204" pitchFamily="50" charset="-128"/>
              <a:ea typeface="ＭＳ Ｐゴシック" panose="020B0600070205080204" pitchFamily="50" charset="-128"/>
            </a:rPr>
            <a:t>　今後は、人口減少による普通交付税の減少や、少子高齢化の進行による税収等の減少により比率の上昇が見込まれることから、第３次横手市定員適正化計画等により、人件費など義務的経費の縮減に取り組むとともに、既存事業の継続的な見直しを行い、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79647</xdr:rowOff>
    </xdr:from>
    <xdr:to>
      <xdr:col>82</xdr:col>
      <xdr:colOff>107950</xdr:colOff>
      <xdr:row>76</xdr:row>
      <xdr:rowOff>38826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3839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146594</xdr:rowOff>
    </xdr:from>
    <xdr:to>
      <xdr:col>78</xdr:col>
      <xdr:colOff>69850</xdr:colOff>
      <xdr:row>75</xdr:row>
      <xdr:rowOff>79647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3389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146594</xdr:rowOff>
    </xdr:from>
    <xdr:to>
      <xdr:col>73</xdr:col>
      <xdr:colOff>180975</xdr:colOff>
      <xdr:row>75</xdr:row>
      <xdr:rowOff>40459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338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40459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8600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159476</xdr:rowOff>
    </xdr:from>
    <xdr:to>
      <xdr:col>82</xdr:col>
      <xdr:colOff>158750</xdr:colOff>
      <xdr:row>76</xdr:row>
      <xdr:rowOff>89626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131553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28847</xdr:rowOff>
    </xdr:from>
    <xdr:to>
      <xdr:col>78</xdr:col>
      <xdr:colOff>120650</xdr:colOff>
      <xdr:row>75</xdr:row>
      <xdr:rowOff>130447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140624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5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95794</xdr:rowOff>
    </xdr:from>
    <xdr:to>
      <xdr:col>74</xdr:col>
      <xdr:colOff>31750</xdr:colOff>
      <xdr:row>75</xdr:row>
      <xdr:rowOff>25944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10721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6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161109</xdr:rowOff>
    </xdr:from>
    <xdr:to>
      <xdr:col>69</xdr:col>
      <xdr:colOff>142875</xdr:colOff>
      <xdr:row>75</xdr:row>
      <xdr:rowOff>91259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101436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1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145847</xdr:rowOff>
    </xdr:from>
    <xdr:to>
      <xdr:col>29</xdr:col>
      <xdr:colOff>127000</xdr:colOff>
      <xdr:row>16</xdr:row>
      <xdr:rowOff>2629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5222"/>
          <a:ext cx="647700" cy="28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36491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8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2629</xdr:rowOff>
    </xdr:from>
    <xdr:to>
      <xdr:col>26</xdr:col>
      <xdr:colOff>50800</xdr:colOff>
      <xdr:row>16</xdr:row>
      <xdr:rowOff>52235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3454"/>
          <a:ext cx="6985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52235</xdr:rowOff>
    </xdr:from>
    <xdr:to>
      <xdr:col>22</xdr:col>
      <xdr:colOff>114300</xdr:colOff>
      <xdr:row>16</xdr:row>
      <xdr:rowOff>100571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3060"/>
          <a:ext cx="698500" cy="48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100571</xdr:rowOff>
    </xdr:from>
    <xdr:to>
      <xdr:col>18</xdr:col>
      <xdr:colOff>177800</xdr:colOff>
      <xdr:row>17</xdr:row>
      <xdr:rowOff>55347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1396"/>
          <a:ext cx="698500" cy="126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123118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5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153230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95047</xdr:rowOff>
    </xdr:from>
    <xdr:to>
      <xdr:col>29</xdr:col>
      <xdr:colOff>177800</xdr:colOff>
      <xdr:row>16</xdr:row>
      <xdr:rowOff>25197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111574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5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123279</xdr:rowOff>
    </xdr:from>
    <xdr:to>
      <xdr:col>26</xdr:col>
      <xdr:colOff>101600</xdr:colOff>
      <xdr:row>16</xdr:row>
      <xdr:rowOff>53429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2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63606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1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1435</xdr:rowOff>
    </xdr:from>
    <xdr:to>
      <xdr:col>22</xdr:col>
      <xdr:colOff>165100</xdr:colOff>
      <xdr:row>16</xdr:row>
      <xdr:rowOff>103035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113212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49771</xdr:rowOff>
    </xdr:from>
    <xdr:to>
      <xdr:col>19</xdr:col>
      <xdr:colOff>38100</xdr:colOff>
      <xdr:row>16</xdr:row>
      <xdr:rowOff>151371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161548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4547</xdr:rowOff>
    </xdr:from>
    <xdr:to>
      <xdr:col>15</xdr:col>
      <xdr:colOff>101600</xdr:colOff>
      <xdr:row>17</xdr:row>
      <xdr:rowOff>106147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116324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3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159069</xdr:rowOff>
    </xdr:from>
    <xdr:to>
      <xdr:col>29</xdr:col>
      <xdr:colOff>127000</xdr:colOff>
      <xdr:row>35</xdr:row>
      <xdr:rowOff>218080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69419"/>
          <a:ext cx="647700" cy="5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218080</xdr:rowOff>
    </xdr:from>
    <xdr:to>
      <xdr:col>26</xdr:col>
      <xdr:colOff>50800</xdr:colOff>
      <xdr:row>35</xdr:row>
      <xdr:rowOff>271377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28430"/>
          <a:ext cx="698500" cy="5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271377</xdr:rowOff>
    </xdr:from>
    <xdr:to>
      <xdr:col>22</xdr:col>
      <xdr:colOff>114300</xdr:colOff>
      <xdr:row>35</xdr:row>
      <xdr:rowOff>324282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81727"/>
          <a:ext cx="698500" cy="5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324282</xdr:rowOff>
    </xdr:from>
    <xdr:to>
      <xdr:col>18</xdr:col>
      <xdr:colOff>177800</xdr:colOff>
      <xdr:row>36</xdr:row>
      <xdr:rowOff>14366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34632"/>
          <a:ext cx="698500" cy="3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108269</xdr:rowOff>
    </xdr:from>
    <xdr:to>
      <xdr:col>29</xdr:col>
      <xdr:colOff>177800</xdr:colOff>
      <xdr:row>35</xdr:row>
      <xdr:rowOff>209869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1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296246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6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167280</xdr:rowOff>
    </xdr:from>
    <xdr:to>
      <xdr:col>26</xdr:col>
      <xdr:colOff>101600</xdr:colOff>
      <xdr:row>35</xdr:row>
      <xdr:rowOff>268880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7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279057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4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220577</xdr:rowOff>
    </xdr:from>
    <xdr:to>
      <xdr:col>22</xdr:col>
      <xdr:colOff>165100</xdr:colOff>
      <xdr:row>35</xdr:row>
      <xdr:rowOff>322177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332354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9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273482</xdr:rowOff>
    </xdr:from>
    <xdr:to>
      <xdr:col>19</xdr:col>
      <xdr:colOff>38100</xdr:colOff>
      <xdr:row>36</xdr:row>
      <xdr:rowOff>32182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8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42359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5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306466</xdr:rowOff>
    </xdr:from>
    <xdr:to>
      <xdr:col>15</xdr:col>
      <xdr:colOff>101600</xdr:colOff>
      <xdr:row>36</xdr:row>
      <xdr:rowOff>65166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1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75343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8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82,454
81,988
692.80
58,420,753
55,381,665
2,446,502
30,495,375
61,613,839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64440</xdr:rowOff>
    </xdr:from>
    <xdr:to>
      <xdr:col>24</xdr:col>
      <xdr:colOff>63500</xdr:colOff>
      <xdr:row>35</xdr:row>
      <xdr:rowOff>81902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5190"/>
          <a:ext cx="8382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81902</xdr:rowOff>
    </xdr:from>
    <xdr:to>
      <xdr:col>19</xdr:col>
      <xdr:colOff>177800</xdr:colOff>
      <xdr:row>35</xdr:row>
      <xdr:rowOff>91542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2652"/>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91542</xdr:rowOff>
    </xdr:from>
    <xdr:to>
      <xdr:col>15</xdr:col>
      <xdr:colOff>50800</xdr:colOff>
      <xdr:row>35</xdr:row>
      <xdr:rowOff>115240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2292"/>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115240</xdr:rowOff>
    </xdr:from>
    <xdr:to>
      <xdr:col>10</xdr:col>
      <xdr:colOff>114300</xdr:colOff>
      <xdr:row>37</xdr:row>
      <xdr:rowOff>27991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5990"/>
          <a:ext cx="889000" cy="2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13640</xdr:rowOff>
    </xdr:from>
    <xdr:to>
      <xdr:col>24</xdr:col>
      <xdr:colOff>114300</xdr:colOff>
      <xdr:row>35</xdr:row>
      <xdr:rowOff>115240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36517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31102</xdr:rowOff>
    </xdr:from>
    <xdr:to>
      <xdr:col>20</xdr:col>
      <xdr:colOff>38100</xdr:colOff>
      <xdr:row>35</xdr:row>
      <xdr:rowOff>132702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149229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40742</xdr:rowOff>
    </xdr:from>
    <xdr:to>
      <xdr:col>15</xdr:col>
      <xdr:colOff>101600</xdr:colOff>
      <xdr:row>35</xdr:row>
      <xdr:rowOff>142342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158869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64440</xdr:rowOff>
    </xdr:from>
    <xdr:to>
      <xdr:col>10</xdr:col>
      <xdr:colOff>165100</xdr:colOff>
      <xdr:row>35</xdr:row>
      <xdr:rowOff>166040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11117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4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148641</xdr:rowOff>
    </xdr:from>
    <xdr:to>
      <xdr:col>6</xdr:col>
      <xdr:colOff>38100</xdr:colOff>
      <xdr:row>37</xdr:row>
      <xdr:rowOff>78791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95318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9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30609</xdr:rowOff>
    </xdr:from>
    <xdr:to>
      <xdr:col>24</xdr:col>
      <xdr:colOff>63500</xdr:colOff>
      <xdr:row>55</xdr:row>
      <xdr:rowOff>102470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60359"/>
          <a:ext cx="838200" cy="7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102470</xdr:rowOff>
    </xdr:from>
    <xdr:to>
      <xdr:col>19</xdr:col>
      <xdr:colOff>177800</xdr:colOff>
      <xdr:row>55</xdr:row>
      <xdr:rowOff>105671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3222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105671</xdr:rowOff>
    </xdr:from>
    <xdr:to>
      <xdr:col>15</xdr:col>
      <xdr:colOff>50800</xdr:colOff>
      <xdr:row>57</xdr:row>
      <xdr:rowOff>2883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35421"/>
          <a:ext cx="889000" cy="24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156894</xdr:rowOff>
    </xdr:from>
    <xdr:to>
      <xdr:col>10</xdr:col>
      <xdr:colOff>114300</xdr:colOff>
      <xdr:row>57</xdr:row>
      <xdr:rowOff>2883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586644"/>
          <a:ext cx="889000" cy="18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151259</xdr:rowOff>
    </xdr:from>
    <xdr:to>
      <xdr:col>24</xdr:col>
      <xdr:colOff>114300</xdr:colOff>
      <xdr:row>55</xdr:row>
      <xdr:rowOff>81409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2686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51670</xdr:rowOff>
    </xdr:from>
    <xdr:to>
      <xdr:col>20</xdr:col>
      <xdr:colOff>38100</xdr:colOff>
      <xdr:row>55</xdr:row>
      <xdr:rowOff>153270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144397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7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54871</xdr:rowOff>
    </xdr:from>
    <xdr:to>
      <xdr:col>15</xdr:col>
      <xdr:colOff>101600</xdr:colOff>
      <xdr:row>55</xdr:row>
      <xdr:rowOff>156471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8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5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123533</xdr:rowOff>
    </xdr:from>
    <xdr:to>
      <xdr:col>10</xdr:col>
      <xdr:colOff>165100</xdr:colOff>
      <xdr:row>57</xdr:row>
      <xdr:rowOff>53683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2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44810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1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106094</xdr:rowOff>
    </xdr:from>
    <xdr:to>
      <xdr:col>6</xdr:col>
      <xdr:colOff>38100</xdr:colOff>
      <xdr:row>56</xdr:row>
      <xdr:rowOff>36244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52771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128178</xdr:rowOff>
    </xdr:from>
    <xdr:to>
      <xdr:col>24</xdr:col>
      <xdr:colOff>63500</xdr:colOff>
      <xdr:row>74</xdr:row>
      <xdr:rowOff>143541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472578"/>
          <a:ext cx="838200" cy="35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23939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4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9581</xdr:rowOff>
    </xdr:from>
    <xdr:to>
      <xdr:col>19</xdr:col>
      <xdr:colOff>177800</xdr:colOff>
      <xdr:row>72</xdr:row>
      <xdr:rowOff>128178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182531"/>
          <a:ext cx="889000" cy="29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113687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165440</xdr:rowOff>
    </xdr:from>
    <xdr:to>
      <xdr:col>15</xdr:col>
      <xdr:colOff>50800</xdr:colOff>
      <xdr:row>71</xdr:row>
      <xdr:rowOff>9581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166940"/>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102257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165440</xdr:rowOff>
    </xdr:from>
    <xdr:to>
      <xdr:col>10</xdr:col>
      <xdr:colOff>114300</xdr:colOff>
      <xdr:row>75</xdr:row>
      <xdr:rowOff>167909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166940"/>
          <a:ext cx="889000" cy="85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160276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9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92741</xdr:rowOff>
    </xdr:from>
    <xdr:to>
      <xdr:col>24</xdr:col>
      <xdr:colOff>114300</xdr:colOff>
      <xdr:row>75</xdr:row>
      <xdr:rowOff>22891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8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115618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77378</xdr:rowOff>
    </xdr:from>
    <xdr:to>
      <xdr:col>20</xdr:col>
      <xdr:colOff>38100</xdr:colOff>
      <xdr:row>73</xdr:row>
      <xdr:rowOff>7528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42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24055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19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130231</xdr:rowOff>
    </xdr:from>
    <xdr:to>
      <xdr:col>15</xdr:col>
      <xdr:colOff>101600</xdr:colOff>
      <xdr:row>71</xdr:row>
      <xdr:rowOff>60381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13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76908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19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114640</xdr:rowOff>
    </xdr:from>
    <xdr:to>
      <xdr:col>10</xdr:col>
      <xdr:colOff>165100</xdr:colOff>
      <xdr:row>71</xdr:row>
      <xdr:rowOff>44790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1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61317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189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117109</xdr:rowOff>
    </xdr:from>
    <xdr:to>
      <xdr:col>6</xdr:col>
      <xdr:colOff>38100</xdr:colOff>
      <xdr:row>76</xdr:row>
      <xdr:rowOff>47259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63786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5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112616</xdr:rowOff>
    </xdr:from>
    <xdr:to>
      <xdr:col>24</xdr:col>
      <xdr:colOff>63500</xdr:colOff>
      <xdr:row>96</xdr:row>
      <xdr:rowOff>24171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00366"/>
          <a:ext cx="838200" cy="8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113193</xdr:rowOff>
    </xdr:from>
    <xdr:to>
      <xdr:col>19</xdr:col>
      <xdr:colOff>177800</xdr:colOff>
      <xdr:row>96</xdr:row>
      <xdr:rowOff>24171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00943"/>
          <a:ext cx="889000" cy="8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113193</xdr:rowOff>
    </xdr:from>
    <xdr:to>
      <xdr:col>15</xdr:col>
      <xdr:colOff>50800</xdr:colOff>
      <xdr:row>96</xdr:row>
      <xdr:rowOff>136249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00943"/>
          <a:ext cx="889000" cy="1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136249</xdr:rowOff>
    </xdr:from>
    <xdr:to>
      <xdr:col>10</xdr:col>
      <xdr:colOff>114300</xdr:colOff>
      <xdr:row>96</xdr:row>
      <xdr:rowOff>157389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95449"/>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61816</xdr:rowOff>
    </xdr:from>
    <xdr:to>
      <xdr:col>24</xdr:col>
      <xdr:colOff>114300</xdr:colOff>
      <xdr:row>95</xdr:row>
      <xdr:rowOff>163416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84693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0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144821</xdr:rowOff>
    </xdr:from>
    <xdr:to>
      <xdr:col>20</xdr:col>
      <xdr:colOff>38100</xdr:colOff>
      <xdr:row>96</xdr:row>
      <xdr:rowOff>74971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91498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62393</xdr:rowOff>
    </xdr:from>
    <xdr:to>
      <xdr:col>15</xdr:col>
      <xdr:colOff>101600</xdr:colOff>
      <xdr:row>95</xdr:row>
      <xdr:rowOff>163993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155120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4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85449</xdr:rowOff>
    </xdr:from>
    <xdr:to>
      <xdr:col>10</xdr:col>
      <xdr:colOff>165100</xdr:colOff>
      <xdr:row>97</xdr:row>
      <xdr:rowOff>15599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32126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1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106589</xdr:rowOff>
    </xdr:from>
    <xdr:to>
      <xdr:col>6</xdr:col>
      <xdr:colOff>38100</xdr:colOff>
      <xdr:row>97</xdr:row>
      <xdr:rowOff>36739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6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53266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4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83965</xdr:rowOff>
    </xdr:from>
    <xdr:to>
      <xdr:col>55</xdr:col>
      <xdr:colOff>0</xdr:colOff>
      <xdr:row>37</xdr:row>
      <xdr:rowOff>152512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27615"/>
          <a:ext cx="8382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77151</xdr:rowOff>
    </xdr:from>
    <xdr:to>
      <xdr:col>50</xdr:col>
      <xdr:colOff>114300</xdr:colOff>
      <xdr:row>37</xdr:row>
      <xdr:rowOff>83965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20801"/>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127333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101252</xdr:rowOff>
    </xdr:from>
    <xdr:to>
      <xdr:col>45</xdr:col>
      <xdr:colOff>177800</xdr:colOff>
      <xdr:row>37</xdr:row>
      <xdr:rowOff>77151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416202"/>
          <a:ext cx="889000" cy="100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101252</xdr:rowOff>
    </xdr:from>
    <xdr:to>
      <xdr:col>41</xdr:col>
      <xdr:colOff>50800</xdr:colOff>
      <xdr:row>38</xdr:row>
      <xdr:rowOff>95472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416202"/>
          <a:ext cx="889000" cy="119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101712</xdr:rowOff>
    </xdr:from>
    <xdr:to>
      <xdr:col>55</xdr:col>
      <xdr:colOff>50800</xdr:colOff>
      <xdr:row>38</xdr:row>
      <xdr:rowOff>31862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80139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33165</xdr:rowOff>
    </xdr:from>
    <xdr:to>
      <xdr:col>50</xdr:col>
      <xdr:colOff>165100</xdr:colOff>
      <xdr:row>37</xdr:row>
      <xdr:rowOff>134765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125892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26351</xdr:rowOff>
    </xdr:from>
    <xdr:to>
      <xdr:col>46</xdr:col>
      <xdr:colOff>38100</xdr:colOff>
      <xdr:row>37</xdr:row>
      <xdr:rowOff>127951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119078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50452</xdr:rowOff>
    </xdr:from>
    <xdr:to>
      <xdr:col>41</xdr:col>
      <xdr:colOff>101600</xdr:colOff>
      <xdr:row>31</xdr:row>
      <xdr:rowOff>152052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36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143179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45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44672</xdr:rowOff>
    </xdr:from>
    <xdr:to>
      <xdr:col>36</xdr:col>
      <xdr:colOff>165100</xdr:colOff>
      <xdr:row>38</xdr:row>
      <xdr:rowOff>146272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137399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60886</xdr:rowOff>
    </xdr:from>
    <xdr:to>
      <xdr:col>55</xdr:col>
      <xdr:colOff>0</xdr:colOff>
      <xdr:row>55</xdr:row>
      <xdr:rowOff>96776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490636"/>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19114</xdr:rowOff>
    </xdr:from>
    <xdr:to>
      <xdr:col>50</xdr:col>
      <xdr:colOff>114300</xdr:colOff>
      <xdr:row>55</xdr:row>
      <xdr:rowOff>60886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448864"/>
          <a:ext cx="889000" cy="4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145910</xdr:rowOff>
    </xdr:from>
    <xdr:to>
      <xdr:col>45</xdr:col>
      <xdr:colOff>177800</xdr:colOff>
      <xdr:row>55</xdr:row>
      <xdr:rowOff>19114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232760"/>
          <a:ext cx="889000" cy="2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114485</xdr:rowOff>
    </xdr:from>
    <xdr:to>
      <xdr:col>41</xdr:col>
      <xdr:colOff>50800</xdr:colOff>
      <xdr:row>53</xdr:row>
      <xdr:rowOff>145910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201335"/>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45976</xdr:rowOff>
    </xdr:from>
    <xdr:to>
      <xdr:col>55</xdr:col>
      <xdr:colOff>50800</xdr:colOff>
      <xdr:row>55</xdr:row>
      <xdr:rowOff>147576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47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68853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2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10086</xdr:rowOff>
    </xdr:from>
    <xdr:to>
      <xdr:col>50</xdr:col>
      <xdr:colOff>165100</xdr:colOff>
      <xdr:row>55</xdr:row>
      <xdr:rowOff>111686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3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128213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21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139764</xdr:rowOff>
    </xdr:from>
    <xdr:to>
      <xdr:col>46</xdr:col>
      <xdr:colOff>38100</xdr:colOff>
      <xdr:row>55</xdr:row>
      <xdr:rowOff>69914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86441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7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95110</xdr:rowOff>
    </xdr:from>
    <xdr:to>
      <xdr:col>41</xdr:col>
      <xdr:colOff>101600</xdr:colOff>
      <xdr:row>54</xdr:row>
      <xdr:rowOff>25260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1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41787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95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63685</xdr:rowOff>
    </xdr:from>
    <xdr:to>
      <xdr:col>36</xdr:col>
      <xdr:colOff>165100</xdr:colOff>
      <xdr:row>53</xdr:row>
      <xdr:rowOff>165285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1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10362</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92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133051</xdr:rowOff>
    </xdr:from>
    <xdr:to>
      <xdr:col>55</xdr:col>
      <xdr:colOff>0</xdr:colOff>
      <xdr:row>79</xdr:row>
      <xdr:rowOff>7855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06151"/>
          <a:ext cx="8382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15475</xdr:rowOff>
    </xdr:from>
    <xdr:to>
      <xdr:col>50</xdr:col>
      <xdr:colOff>114300</xdr:colOff>
      <xdr:row>78</xdr:row>
      <xdr:rowOff>133051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88575"/>
          <a:ext cx="889000" cy="1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13398</xdr:rowOff>
    </xdr:from>
    <xdr:to>
      <xdr:col>45</xdr:col>
      <xdr:colOff>177800</xdr:colOff>
      <xdr:row>78</xdr:row>
      <xdr:rowOff>15475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700698"/>
          <a:ext cx="889000" cy="68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13398</xdr:rowOff>
    </xdr:from>
    <xdr:to>
      <xdr:col>41</xdr:col>
      <xdr:colOff>50800</xdr:colOff>
      <xdr:row>77</xdr:row>
      <xdr:rowOff>70416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700698"/>
          <a:ext cx="889000" cy="57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85444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128505</xdr:rowOff>
    </xdr:from>
    <xdr:to>
      <xdr:col>55</xdr:col>
      <xdr:colOff>50800</xdr:colOff>
      <xdr:row>79</xdr:row>
      <xdr:rowOff>58655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43432</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1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82251</xdr:rowOff>
    </xdr:from>
    <xdr:to>
      <xdr:col>50</xdr:col>
      <xdr:colOff>165100</xdr:colOff>
      <xdr:row>79</xdr:row>
      <xdr:rowOff>12401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3528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4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136125</xdr:rowOff>
    </xdr:from>
    <xdr:to>
      <xdr:col>46</xdr:col>
      <xdr:colOff>38100</xdr:colOff>
      <xdr:row>78</xdr:row>
      <xdr:rowOff>66275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57402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43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134048</xdr:rowOff>
    </xdr:from>
    <xdr:to>
      <xdr:col>41</xdr:col>
      <xdr:colOff>101600</xdr:colOff>
      <xdr:row>74</xdr:row>
      <xdr:rowOff>64198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6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80725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4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19616</xdr:rowOff>
    </xdr:from>
    <xdr:to>
      <xdr:col>36</xdr:col>
      <xdr:colOff>165100</xdr:colOff>
      <xdr:row>77</xdr:row>
      <xdr:rowOff>121216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112343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3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68659</xdr:rowOff>
    </xdr:from>
    <xdr:to>
      <xdr:col>55</xdr:col>
      <xdr:colOff>0</xdr:colOff>
      <xdr:row>96</xdr:row>
      <xdr:rowOff>39889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356409"/>
          <a:ext cx="838200" cy="1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39889</xdr:rowOff>
    </xdr:from>
    <xdr:to>
      <xdr:col>50</xdr:col>
      <xdr:colOff>114300</xdr:colOff>
      <xdr:row>96</xdr:row>
      <xdr:rowOff>158522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99089"/>
          <a:ext cx="889000" cy="1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129848</xdr:rowOff>
    </xdr:from>
    <xdr:to>
      <xdr:col>45</xdr:col>
      <xdr:colOff>177800</xdr:colOff>
      <xdr:row>96</xdr:row>
      <xdr:rowOff>158522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417598"/>
          <a:ext cx="889000" cy="20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134931</xdr:rowOff>
    </xdr:from>
    <xdr:to>
      <xdr:col>41</xdr:col>
      <xdr:colOff>50800</xdr:colOff>
      <xdr:row>95</xdr:row>
      <xdr:rowOff>129848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251231"/>
          <a:ext cx="889000" cy="16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17859</xdr:rowOff>
    </xdr:from>
    <xdr:to>
      <xdr:col>55</xdr:col>
      <xdr:colOff>50800</xdr:colOff>
      <xdr:row>95</xdr:row>
      <xdr:rowOff>119459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30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40736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15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160539</xdr:rowOff>
    </xdr:from>
    <xdr:to>
      <xdr:col>50</xdr:col>
      <xdr:colOff>165100</xdr:colOff>
      <xdr:row>96</xdr:row>
      <xdr:rowOff>90689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107216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22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107722</xdr:rowOff>
    </xdr:from>
    <xdr:to>
      <xdr:col>46</xdr:col>
      <xdr:colOff>38100</xdr:colOff>
      <xdr:row>97</xdr:row>
      <xdr:rowOff>37872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28999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79048</xdr:rowOff>
    </xdr:from>
    <xdr:to>
      <xdr:col>41</xdr:col>
      <xdr:colOff>101600</xdr:colOff>
      <xdr:row>96</xdr:row>
      <xdr:rowOff>9198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25725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1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84131</xdr:rowOff>
    </xdr:from>
    <xdr:to>
      <xdr:col>36</xdr:col>
      <xdr:colOff>165100</xdr:colOff>
      <xdr:row>95</xdr:row>
      <xdr:rowOff>14281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2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30808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597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21286</xdr:rowOff>
    </xdr:from>
    <xdr:to>
      <xdr:col>85</xdr:col>
      <xdr:colOff>127000</xdr:colOff>
      <xdr:row>39</xdr:row>
      <xdr:rowOff>37192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07836"/>
          <a:ext cx="8382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37192</xdr:rowOff>
    </xdr:from>
    <xdr:to>
      <xdr:col>81</xdr:col>
      <xdr:colOff>50800</xdr:colOff>
      <xdr:row>39</xdr:row>
      <xdr:rowOff>43117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723742"/>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35611</xdr:rowOff>
    </xdr:from>
    <xdr:to>
      <xdr:col>76</xdr:col>
      <xdr:colOff>114300</xdr:colOff>
      <xdr:row>39</xdr:row>
      <xdr:rowOff>43117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22161"/>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134176</xdr:rowOff>
    </xdr:from>
    <xdr:to>
      <xdr:col>71</xdr:col>
      <xdr:colOff>177800</xdr:colOff>
      <xdr:row>39</xdr:row>
      <xdr:rowOff>35611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49276"/>
          <a:ext cx="889000" cy="7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141936</xdr:rowOff>
    </xdr:from>
    <xdr:to>
      <xdr:col>85</xdr:col>
      <xdr:colOff>177800</xdr:colOff>
      <xdr:row>39</xdr:row>
      <xdr:rowOff>72086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56863</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7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157842</xdr:rowOff>
    </xdr:from>
    <xdr:to>
      <xdr:col>81</xdr:col>
      <xdr:colOff>101600</xdr:colOff>
      <xdr:row>39</xdr:row>
      <xdr:rowOff>87992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79119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765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163767</xdr:rowOff>
    </xdr:from>
    <xdr:to>
      <xdr:col>76</xdr:col>
      <xdr:colOff>165100</xdr:colOff>
      <xdr:row>39</xdr:row>
      <xdr:rowOff>93917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85044</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35333" y="677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156261</xdr:rowOff>
    </xdr:from>
    <xdr:to>
      <xdr:col>72</xdr:col>
      <xdr:colOff>38100</xdr:colOff>
      <xdr:row>39</xdr:row>
      <xdr:rowOff>86411</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77538</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83376</xdr:rowOff>
    </xdr:from>
    <xdr:to>
      <xdr:col>67</xdr:col>
      <xdr:colOff>101600</xdr:colOff>
      <xdr:row>39</xdr:row>
      <xdr:rowOff>13526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4653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9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75088</xdr:rowOff>
    </xdr:from>
    <xdr:to>
      <xdr:col>85</xdr:col>
      <xdr:colOff>127000</xdr:colOff>
      <xdr:row>73</xdr:row>
      <xdr:rowOff>153204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590938"/>
          <a:ext cx="8382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153204</xdr:rowOff>
    </xdr:from>
    <xdr:to>
      <xdr:col>81</xdr:col>
      <xdr:colOff>50800</xdr:colOff>
      <xdr:row>74</xdr:row>
      <xdr:rowOff>31964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669054"/>
          <a:ext cx="889000" cy="5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31964</xdr:rowOff>
    </xdr:from>
    <xdr:to>
      <xdr:col>76</xdr:col>
      <xdr:colOff>114300</xdr:colOff>
      <xdr:row>74</xdr:row>
      <xdr:rowOff>91890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719264"/>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91890</xdr:rowOff>
    </xdr:from>
    <xdr:to>
      <xdr:col>71</xdr:col>
      <xdr:colOff>177800</xdr:colOff>
      <xdr:row>74</xdr:row>
      <xdr:rowOff>122424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779190"/>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24288</xdr:rowOff>
    </xdr:from>
    <xdr:to>
      <xdr:col>85</xdr:col>
      <xdr:colOff>177800</xdr:colOff>
      <xdr:row>73</xdr:row>
      <xdr:rowOff>125888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5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47165</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3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102404</xdr:rowOff>
    </xdr:from>
    <xdr:to>
      <xdr:col>81</xdr:col>
      <xdr:colOff>101600</xdr:colOff>
      <xdr:row>74</xdr:row>
      <xdr:rowOff>32554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6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49081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39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152614</xdr:rowOff>
    </xdr:from>
    <xdr:to>
      <xdr:col>76</xdr:col>
      <xdr:colOff>165100</xdr:colOff>
      <xdr:row>74</xdr:row>
      <xdr:rowOff>82764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6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99291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44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41090</xdr:rowOff>
    </xdr:from>
    <xdr:to>
      <xdr:col>72</xdr:col>
      <xdr:colOff>38100</xdr:colOff>
      <xdr:row>74</xdr:row>
      <xdr:rowOff>142690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159217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5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71624</xdr:rowOff>
    </xdr:from>
    <xdr:to>
      <xdr:col>67</xdr:col>
      <xdr:colOff>101600</xdr:colOff>
      <xdr:row>75</xdr:row>
      <xdr:rowOff>1774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7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18301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61748</xdr:rowOff>
    </xdr:from>
    <xdr:to>
      <xdr:col>85</xdr:col>
      <xdr:colOff>127000</xdr:colOff>
      <xdr:row>97</xdr:row>
      <xdr:rowOff>128867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692398"/>
          <a:ext cx="838200" cy="6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128867</xdr:rowOff>
    </xdr:from>
    <xdr:to>
      <xdr:col>81</xdr:col>
      <xdr:colOff>50800</xdr:colOff>
      <xdr:row>97</xdr:row>
      <xdr:rowOff>149161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759517"/>
          <a:ext cx="8890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118453</xdr:rowOff>
    </xdr:from>
    <xdr:to>
      <xdr:col>76</xdr:col>
      <xdr:colOff>114300</xdr:colOff>
      <xdr:row>97</xdr:row>
      <xdr:rowOff>149161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749103"/>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118453</xdr:rowOff>
    </xdr:from>
    <xdr:to>
      <xdr:col>71</xdr:col>
      <xdr:colOff>177800</xdr:colOff>
      <xdr:row>98</xdr:row>
      <xdr:rowOff>19952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749103"/>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10948</xdr:rowOff>
    </xdr:from>
    <xdr:to>
      <xdr:col>85</xdr:col>
      <xdr:colOff>177800</xdr:colOff>
      <xdr:row>97</xdr:row>
      <xdr:rowOff>112548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160825</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78067</xdr:rowOff>
    </xdr:from>
    <xdr:to>
      <xdr:col>81</xdr:col>
      <xdr:colOff>101600</xdr:colOff>
      <xdr:row>98</xdr:row>
      <xdr:rowOff>8217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7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170794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8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98361</xdr:rowOff>
    </xdr:from>
    <xdr:to>
      <xdr:col>76</xdr:col>
      <xdr:colOff>165100</xdr:colOff>
      <xdr:row>98</xdr:row>
      <xdr:rowOff>28511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19638</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82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67653</xdr:rowOff>
    </xdr:from>
    <xdr:to>
      <xdr:col>72</xdr:col>
      <xdr:colOff>38100</xdr:colOff>
      <xdr:row>97</xdr:row>
      <xdr:rowOff>169253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14330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4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140602</xdr:rowOff>
    </xdr:from>
    <xdr:to>
      <xdr:col>67</xdr:col>
      <xdr:colOff>101600</xdr:colOff>
      <xdr:row>98</xdr:row>
      <xdr:rowOff>70752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87279</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54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161691</xdr:rowOff>
    </xdr:from>
    <xdr:to>
      <xdr:col>116</xdr:col>
      <xdr:colOff>63500</xdr:colOff>
      <xdr:row>36</xdr:row>
      <xdr:rowOff>15844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162441"/>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161691</xdr:rowOff>
    </xdr:from>
    <xdr:to>
      <xdr:col>111</xdr:col>
      <xdr:colOff>177800</xdr:colOff>
      <xdr:row>36</xdr:row>
      <xdr:rowOff>20919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162441"/>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171247</xdr:rowOff>
    </xdr:from>
    <xdr:to>
      <xdr:col>107</xdr:col>
      <xdr:colOff>50800</xdr:colOff>
      <xdr:row>36</xdr:row>
      <xdr:rowOff>20919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171997"/>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171247</xdr:rowOff>
    </xdr:from>
    <xdr:to>
      <xdr:col>102</xdr:col>
      <xdr:colOff>114300</xdr:colOff>
      <xdr:row>36</xdr:row>
      <xdr:rowOff>20096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171997"/>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136494</xdr:rowOff>
    </xdr:from>
    <xdr:to>
      <xdr:col>116</xdr:col>
      <xdr:colOff>114300</xdr:colOff>
      <xdr:row>36</xdr:row>
      <xdr:rowOff>66644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1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159371</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98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110891</xdr:rowOff>
    </xdr:from>
    <xdr:to>
      <xdr:col>112</xdr:col>
      <xdr:colOff>38100</xdr:colOff>
      <xdr:row>36</xdr:row>
      <xdr:rowOff>41041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1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57568</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56111" y="588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141569</xdr:rowOff>
    </xdr:from>
    <xdr:to>
      <xdr:col>107</xdr:col>
      <xdr:colOff>101600</xdr:colOff>
      <xdr:row>36</xdr:row>
      <xdr:rowOff>71719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1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88246</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67111" y="59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120447</xdr:rowOff>
    </xdr:from>
    <xdr:to>
      <xdr:col>102</xdr:col>
      <xdr:colOff>165100</xdr:colOff>
      <xdr:row>36</xdr:row>
      <xdr:rowOff>50597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1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67124</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278111" y="5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140746</xdr:rowOff>
    </xdr:from>
    <xdr:to>
      <xdr:col>98</xdr:col>
      <xdr:colOff>38100</xdr:colOff>
      <xdr:row>36</xdr:row>
      <xdr:rowOff>70896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1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87423</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389111" y="59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116932</xdr:rowOff>
    </xdr:from>
    <xdr:to>
      <xdr:col>116</xdr:col>
      <xdr:colOff>63500</xdr:colOff>
      <xdr:row>53</xdr:row>
      <xdr:rowOff>125390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920378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87489</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88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125390</xdr:rowOff>
    </xdr:from>
    <xdr:to>
      <xdr:col>111</xdr:col>
      <xdr:colOff>177800</xdr:colOff>
      <xdr:row>53</xdr:row>
      <xdr:rowOff>148433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212240"/>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48582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2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148433</xdr:rowOff>
    </xdr:from>
    <xdr:to>
      <xdr:col>107</xdr:col>
      <xdr:colOff>50800</xdr:colOff>
      <xdr:row>54</xdr:row>
      <xdr:rowOff>150490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235283"/>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28739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139654</xdr:rowOff>
    </xdr:from>
    <xdr:to>
      <xdr:col>102</xdr:col>
      <xdr:colOff>114300</xdr:colOff>
      <xdr:row>54</xdr:row>
      <xdr:rowOff>150490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397954"/>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99423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110076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66132</xdr:rowOff>
    </xdr:from>
    <xdr:to>
      <xdr:col>116</xdr:col>
      <xdr:colOff>114300</xdr:colOff>
      <xdr:row>53</xdr:row>
      <xdr:rowOff>167732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1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89009</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0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74590</xdr:rowOff>
    </xdr:from>
    <xdr:to>
      <xdr:col>112</xdr:col>
      <xdr:colOff>38100</xdr:colOff>
      <xdr:row>54</xdr:row>
      <xdr:rowOff>4740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1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21267</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89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97633</xdr:rowOff>
    </xdr:from>
    <xdr:to>
      <xdr:col>107</xdr:col>
      <xdr:colOff>101600</xdr:colOff>
      <xdr:row>54</xdr:row>
      <xdr:rowOff>27783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1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44310</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89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99690</xdr:rowOff>
    </xdr:from>
    <xdr:to>
      <xdr:col>102</xdr:col>
      <xdr:colOff>165100</xdr:colOff>
      <xdr:row>55</xdr:row>
      <xdr:rowOff>29840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3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46367</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13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88854</xdr:rowOff>
    </xdr:from>
    <xdr:to>
      <xdr:col>98</xdr:col>
      <xdr:colOff>38100</xdr:colOff>
      <xdr:row>55</xdr:row>
      <xdr:rowOff>19004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3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35531</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1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85065</xdr:rowOff>
    </xdr:from>
    <xdr:to>
      <xdr:col>116</xdr:col>
      <xdr:colOff>63500</xdr:colOff>
      <xdr:row>74</xdr:row>
      <xdr:rowOff>9436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600915"/>
          <a:ext cx="8382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9436</xdr:rowOff>
    </xdr:from>
    <xdr:to>
      <xdr:col>111</xdr:col>
      <xdr:colOff>177800</xdr:colOff>
      <xdr:row>74</xdr:row>
      <xdr:rowOff>94476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696736"/>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94476</xdr:rowOff>
    </xdr:from>
    <xdr:to>
      <xdr:col>107</xdr:col>
      <xdr:colOff>50800</xdr:colOff>
      <xdr:row>74</xdr:row>
      <xdr:rowOff>129070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781776"/>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129070</xdr:rowOff>
    </xdr:from>
    <xdr:to>
      <xdr:col>102</xdr:col>
      <xdr:colOff>114300</xdr:colOff>
      <xdr:row>75</xdr:row>
      <xdr:rowOff>28563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816370"/>
          <a:ext cx="8890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34265</xdr:rowOff>
    </xdr:from>
    <xdr:to>
      <xdr:col>116</xdr:col>
      <xdr:colOff>114300</xdr:colOff>
      <xdr:row>73</xdr:row>
      <xdr:rowOff>135865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55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57142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4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130086</xdr:rowOff>
    </xdr:from>
    <xdr:to>
      <xdr:col>112</xdr:col>
      <xdr:colOff>38100</xdr:colOff>
      <xdr:row>74</xdr:row>
      <xdr:rowOff>60236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6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76763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43676</xdr:rowOff>
    </xdr:from>
    <xdr:to>
      <xdr:col>107</xdr:col>
      <xdr:colOff>101600</xdr:colOff>
      <xdr:row>74</xdr:row>
      <xdr:rowOff>145276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161803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50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78270</xdr:rowOff>
    </xdr:from>
    <xdr:to>
      <xdr:col>102</xdr:col>
      <xdr:colOff>165100</xdr:colOff>
      <xdr:row>75</xdr:row>
      <xdr:rowOff>8420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24947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149213</xdr:rowOff>
    </xdr:from>
    <xdr:to>
      <xdr:col>98</xdr:col>
      <xdr:colOff>38100</xdr:colOff>
      <xdr:row>75</xdr:row>
      <xdr:rowOff>79363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70490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9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672,000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年度決算で一番大きな割合を占めるのは扶助費であり、住民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121,738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円で類似団体平均を少し上回っている。扶助費は前年度から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物価高騰緊急支援給付金給付事業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よるものである。次に大きな割合を占めているのは人件費であり、住民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112,426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23,967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おり高い水準となっている。これは、消防業務を単独で運営しているほか、会計年度任用職員の任用、福祉施設の直営施設があることなどが要因である。引き続き第３次横手市定員適正化計画に基づき、毎年の新規採用職員数の抑制などにより人件費の削減に努める。普通建設事業費は、住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83,133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減少しているものの、類似団体と比較して依然高い水準となっている。小学校統合事業などの大型事業の終了により前々年度から減少傾向にあるが、今後は駅前市街地再開発事業や体育館の建て替えなど、大規模な建設事業が控えており、また、昨今の資材高騰の影響もあり普通建設事業費は膨らむと想定している。物件費は、今年度は住民１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86,181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円増加しており、特定空家等対策事業などの事業費増などによるものである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56,573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プレミアム付商品券事業の終了になどにより、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6,297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千円の減額となっており、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下回っている。これは消防業務などを単独で運営しており、広域組織への負担金が抑えられていることによる。維持補修費は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14,916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円で前年度から減少している。令和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降雪量が少なく除排雪経費が大幅に減額となったことが主な要因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。また、類似団体との比較は豪雪地帯であるという地域特性による除排雪経費が要因となり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円上回っている。災害復旧事業費は、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令和５年７月の大雨災害に係る道路・林道の復旧工事等の発生により前年度より増となっている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。積立金は、財政調整基金・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公共施設等総合管理推進基金積立金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の積立が前年度から増となったことにより、前年度比較で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秋田県横手市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82,454
81,988
692.80
58,420,753
55,381,665
2,446,502
30,495,375
61,613,839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8255</xdr:rowOff>
    </xdr:from>
    <xdr:to>
      <xdr:col>24</xdr:col>
      <xdr:colOff>63500</xdr:colOff>
      <xdr:row>36</xdr:row>
      <xdr:rowOff>12827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045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139590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12827</xdr:rowOff>
    </xdr:from>
    <xdr:to>
      <xdr:col>19</xdr:col>
      <xdr:colOff>177800</xdr:colOff>
      <xdr:row>36</xdr:row>
      <xdr:rowOff>108458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5027"/>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82169</xdr:rowOff>
    </xdr:from>
    <xdr:to>
      <xdr:col>15</xdr:col>
      <xdr:colOff>50800</xdr:colOff>
      <xdr:row>36</xdr:row>
      <xdr:rowOff>108458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436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114825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41783</xdr:rowOff>
    </xdr:from>
    <xdr:to>
      <xdr:col>10</xdr:col>
      <xdr:colOff>114300</xdr:colOff>
      <xdr:row>36</xdr:row>
      <xdr:rowOff>82169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3983"/>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98442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59199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128905</xdr:rowOff>
    </xdr:from>
    <xdr:to>
      <xdr:col>24</xdr:col>
      <xdr:colOff>114300</xdr:colOff>
      <xdr:row>36</xdr:row>
      <xdr:rowOff>59055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107332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133477</xdr:rowOff>
    </xdr:from>
    <xdr:to>
      <xdr:col>20</xdr:col>
      <xdr:colOff>38100</xdr:colOff>
      <xdr:row>36</xdr:row>
      <xdr:rowOff>63627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80154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0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57658</xdr:rowOff>
    </xdr:from>
    <xdr:to>
      <xdr:col>15</xdr:col>
      <xdr:colOff>101600</xdr:colOff>
      <xdr:row>36</xdr:row>
      <xdr:rowOff>159258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150385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31369</xdr:rowOff>
    </xdr:from>
    <xdr:to>
      <xdr:col>10</xdr:col>
      <xdr:colOff>165100</xdr:colOff>
      <xdr:row>36</xdr:row>
      <xdr:rowOff>132969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124096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162433</xdr:rowOff>
    </xdr:from>
    <xdr:to>
      <xdr:col>6</xdr:col>
      <xdr:colOff>38100</xdr:colOff>
      <xdr:row>36</xdr:row>
      <xdr:rowOff>92583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83710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158390</xdr:rowOff>
    </xdr:from>
    <xdr:to>
      <xdr:col>24</xdr:col>
      <xdr:colOff>63500</xdr:colOff>
      <xdr:row>56</xdr:row>
      <xdr:rowOff>66923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88140"/>
          <a:ext cx="838200" cy="7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66923</xdr:rowOff>
    </xdr:from>
    <xdr:to>
      <xdr:col>19</xdr:col>
      <xdr:colOff>177800</xdr:colOff>
      <xdr:row>56</xdr:row>
      <xdr:rowOff>94684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68123"/>
          <a:ext cx="8890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114933</xdr:rowOff>
    </xdr:from>
    <xdr:to>
      <xdr:col>15</xdr:col>
      <xdr:colOff>50800</xdr:colOff>
      <xdr:row>56</xdr:row>
      <xdr:rowOff>94684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01783"/>
          <a:ext cx="889000" cy="49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114933</xdr:rowOff>
    </xdr:from>
    <xdr:to>
      <xdr:col>10</xdr:col>
      <xdr:colOff>114300</xdr:colOff>
      <xdr:row>56</xdr:row>
      <xdr:rowOff>107861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01783"/>
          <a:ext cx="889000" cy="50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107590</xdr:rowOff>
    </xdr:from>
    <xdr:to>
      <xdr:col>24</xdr:col>
      <xdr:colOff>114300</xdr:colOff>
      <xdr:row>56</xdr:row>
      <xdr:rowOff>37740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130467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8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16123</xdr:rowOff>
    </xdr:from>
    <xdr:to>
      <xdr:col>20</xdr:col>
      <xdr:colOff>38100</xdr:colOff>
      <xdr:row>56</xdr:row>
      <xdr:rowOff>117723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1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108850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43884</xdr:rowOff>
    </xdr:from>
    <xdr:to>
      <xdr:col>15</xdr:col>
      <xdr:colOff>101600</xdr:colOff>
      <xdr:row>56</xdr:row>
      <xdr:rowOff>145484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136611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64133</xdr:rowOff>
    </xdr:from>
    <xdr:to>
      <xdr:col>10</xdr:col>
      <xdr:colOff>165100</xdr:colOff>
      <xdr:row>53</xdr:row>
      <xdr:rowOff>165733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10810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2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57061</xdr:rowOff>
    </xdr:from>
    <xdr:to>
      <xdr:col>6</xdr:col>
      <xdr:colOff>38100</xdr:colOff>
      <xdr:row>56</xdr:row>
      <xdr:rowOff>158661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3738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34397</xdr:rowOff>
    </xdr:from>
    <xdr:to>
      <xdr:col>24</xdr:col>
      <xdr:colOff>63500</xdr:colOff>
      <xdr:row>75</xdr:row>
      <xdr:rowOff>159441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93147"/>
          <a:ext cx="8382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159441</xdr:rowOff>
    </xdr:from>
    <xdr:to>
      <xdr:col>19</xdr:col>
      <xdr:colOff>177800</xdr:colOff>
      <xdr:row>75</xdr:row>
      <xdr:rowOff>160536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18191"/>
          <a:ext cx="889000" cy="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160536</xdr:rowOff>
    </xdr:from>
    <xdr:to>
      <xdr:col>15</xdr:col>
      <xdr:colOff>50800</xdr:colOff>
      <xdr:row>77</xdr:row>
      <xdr:rowOff>119273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19286"/>
          <a:ext cx="889000" cy="30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166369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8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48896</xdr:rowOff>
    </xdr:from>
    <xdr:to>
      <xdr:col>10</xdr:col>
      <xdr:colOff>114300</xdr:colOff>
      <xdr:row>77</xdr:row>
      <xdr:rowOff>119273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50546"/>
          <a:ext cx="889000" cy="7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155047</xdr:rowOff>
    </xdr:from>
    <xdr:to>
      <xdr:col>24</xdr:col>
      <xdr:colOff>114300</xdr:colOff>
      <xdr:row>75</xdr:row>
      <xdr:rowOff>85197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6474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9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108641</xdr:rowOff>
    </xdr:from>
    <xdr:to>
      <xdr:col>20</xdr:col>
      <xdr:colOff>38100</xdr:colOff>
      <xdr:row>76</xdr:row>
      <xdr:rowOff>38791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55318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4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109735</xdr:rowOff>
    </xdr:from>
    <xdr:to>
      <xdr:col>15</xdr:col>
      <xdr:colOff>101600</xdr:colOff>
      <xdr:row>76</xdr:row>
      <xdr:rowOff>39886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8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6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68473</xdr:rowOff>
    </xdr:from>
    <xdr:to>
      <xdr:col>10</xdr:col>
      <xdr:colOff>165100</xdr:colOff>
      <xdr:row>77</xdr:row>
      <xdr:rowOff>170073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15150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4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169546</xdr:rowOff>
    </xdr:from>
    <xdr:to>
      <xdr:col>6</xdr:col>
      <xdr:colOff>38100</xdr:colOff>
      <xdr:row>77</xdr:row>
      <xdr:rowOff>99696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116223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33306</xdr:rowOff>
    </xdr:from>
    <xdr:to>
      <xdr:col>24</xdr:col>
      <xdr:colOff>63500</xdr:colOff>
      <xdr:row>95</xdr:row>
      <xdr:rowOff>170295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21056"/>
          <a:ext cx="838200" cy="13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156159</xdr:rowOff>
    </xdr:from>
    <xdr:to>
      <xdr:col>19</xdr:col>
      <xdr:colOff>177800</xdr:colOff>
      <xdr:row>95</xdr:row>
      <xdr:rowOff>170295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443909"/>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156159</xdr:rowOff>
    </xdr:from>
    <xdr:to>
      <xdr:col>15</xdr:col>
      <xdr:colOff>50800</xdr:colOff>
      <xdr:row>96</xdr:row>
      <xdr:rowOff>142863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43909"/>
          <a:ext cx="889000" cy="1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88988</xdr:rowOff>
    </xdr:from>
    <xdr:to>
      <xdr:col>10</xdr:col>
      <xdr:colOff>114300</xdr:colOff>
      <xdr:row>96</xdr:row>
      <xdr:rowOff>142863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48188"/>
          <a:ext cx="889000" cy="5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153956</xdr:rowOff>
    </xdr:from>
    <xdr:to>
      <xdr:col>24</xdr:col>
      <xdr:colOff>114300</xdr:colOff>
      <xdr:row>95</xdr:row>
      <xdr:rowOff>84106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5383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119495</xdr:rowOff>
    </xdr:from>
    <xdr:to>
      <xdr:col>20</xdr:col>
      <xdr:colOff>38100</xdr:colOff>
      <xdr:row>96</xdr:row>
      <xdr:rowOff>49645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40772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105359</xdr:rowOff>
    </xdr:from>
    <xdr:to>
      <xdr:col>15</xdr:col>
      <xdr:colOff>101600</xdr:colOff>
      <xdr:row>96</xdr:row>
      <xdr:rowOff>35509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3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26636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92063</xdr:rowOff>
    </xdr:from>
    <xdr:to>
      <xdr:col>10</xdr:col>
      <xdr:colOff>165100</xdr:colOff>
      <xdr:row>97</xdr:row>
      <xdr:rowOff>22213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38188</xdr:rowOff>
    </xdr:from>
    <xdr:to>
      <xdr:col>6</xdr:col>
      <xdr:colOff>38100</xdr:colOff>
      <xdr:row>96</xdr:row>
      <xdr:rowOff>139788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156315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7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135128</xdr:rowOff>
    </xdr:from>
    <xdr:to>
      <xdr:col>55</xdr:col>
      <xdr:colOff>0</xdr:colOff>
      <xdr:row>35</xdr:row>
      <xdr:rowOff>136271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3587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25798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69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135128</xdr:rowOff>
    </xdr:from>
    <xdr:to>
      <xdr:col>50</xdr:col>
      <xdr:colOff>114300</xdr:colOff>
      <xdr:row>35</xdr:row>
      <xdr:rowOff>141986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358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36847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124079</xdr:rowOff>
    </xdr:from>
    <xdr:to>
      <xdr:col>45</xdr:col>
      <xdr:colOff>177800</xdr:colOff>
      <xdr:row>35</xdr:row>
      <xdr:rowOff>141986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12482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24655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124079</xdr:rowOff>
    </xdr:from>
    <xdr:to>
      <xdr:col>41</xdr:col>
      <xdr:colOff>50800</xdr:colOff>
      <xdr:row>35</xdr:row>
      <xdr:rowOff>166370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24829"/>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80662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2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159148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85471</xdr:rowOff>
    </xdr:from>
    <xdr:to>
      <xdr:col>55</xdr:col>
      <xdr:colOff>50800</xdr:colOff>
      <xdr:row>36</xdr:row>
      <xdr:rowOff>15621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108348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3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84328</xdr:rowOff>
    </xdr:from>
    <xdr:to>
      <xdr:col>50</xdr:col>
      <xdr:colOff>165100</xdr:colOff>
      <xdr:row>36</xdr:row>
      <xdr:rowOff>14478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31005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6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91186</xdr:rowOff>
    </xdr:from>
    <xdr:to>
      <xdr:col>46</xdr:col>
      <xdr:colOff>38100</xdr:colOff>
      <xdr:row>36</xdr:row>
      <xdr:rowOff>21336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37863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73279</xdr:rowOff>
    </xdr:from>
    <xdr:to>
      <xdr:col>41</xdr:col>
      <xdr:colOff>101600</xdr:colOff>
      <xdr:row>36</xdr:row>
      <xdr:rowOff>3429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19956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4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115570</xdr:rowOff>
    </xdr:from>
    <xdr:to>
      <xdr:col>36</xdr:col>
      <xdr:colOff>165100</xdr:colOff>
      <xdr:row>36</xdr:row>
      <xdr:rowOff>45720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62247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19800</xdr:rowOff>
    </xdr:from>
    <xdr:to>
      <xdr:col>55</xdr:col>
      <xdr:colOff>0</xdr:colOff>
      <xdr:row>54</xdr:row>
      <xdr:rowOff>21495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278100"/>
          <a:ext cx="8382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96740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26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14884</xdr:rowOff>
    </xdr:from>
    <xdr:to>
      <xdr:col>50</xdr:col>
      <xdr:colOff>114300</xdr:colOff>
      <xdr:row>54</xdr:row>
      <xdr:rowOff>21495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8930284"/>
          <a:ext cx="889000" cy="34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50220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14884</xdr:rowOff>
    </xdr:from>
    <xdr:to>
      <xdr:col>45</xdr:col>
      <xdr:colOff>177800</xdr:colOff>
      <xdr:row>54</xdr:row>
      <xdr:rowOff>105467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8930284"/>
          <a:ext cx="889000" cy="43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150654</xdr:rowOff>
    </xdr:from>
    <xdr:to>
      <xdr:col>41</xdr:col>
      <xdr:colOff>50800</xdr:colOff>
      <xdr:row>54</xdr:row>
      <xdr:rowOff>105467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237504"/>
          <a:ext cx="889000" cy="1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140450</xdr:rowOff>
    </xdr:from>
    <xdr:to>
      <xdr:col>55</xdr:col>
      <xdr:colOff>50800</xdr:colOff>
      <xdr:row>54</xdr:row>
      <xdr:rowOff>70600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163327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7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142145</xdr:rowOff>
    </xdr:from>
    <xdr:to>
      <xdr:col>50</xdr:col>
      <xdr:colOff>165100</xdr:colOff>
      <xdr:row>54</xdr:row>
      <xdr:rowOff>72295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88822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0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135534</xdr:rowOff>
    </xdr:from>
    <xdr:to>
      <xdr:col>46</xdr:col>
      <xdr:colOff>38100</xdr:colOff>
      <xdr:row>52</xdr:row>
      <xdr:rowOff>65684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887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82211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65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54667</xdr:rowOff>
    </xdr:from>
    <xdr:to>
      <xdr:col>41</xdr:col>
      <xdr:colOff>101600</xdr:colOff>
      <xdr:row>54</xdr:row>
      <xdr:rowOff>156267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3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1344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0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99854</xdr:rowOff>
    </xdr:from>
    <xdr:to>
      <xdr:col>36</xdr:col>
      <xdr:colOff>165100</xdr:colOff>
      <xdr:row>54</xdr:row>
      <xdr:rowOff>30004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46531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9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12957</xdr:rowOff>
    </xdr:from>
    <xdr:to>
      <xdr:col>55</xdr:col>
      <xdr:colOff>0</xdr:colOff>
      <xdr:row>74</xdr:row>
      <xdr:rowOff>123730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700257"/>
          <a:ext cx="838200" cy="1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12957</xdr:rowOff>
    </xdr:from>
    <xdr:to>
      <xdr:col>50</xdr:col>
      <xdr:colOff>114300</xdr:colOff>
      <xdr:row>74</xdr:row>
      <xdr:rowOff>30331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70025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9920</xdr:rowOff>
    </xdr:from>
    <xdr:to>
      <xdr:col>45</xdr:col>
      <xdr:colOff>177800</xdr:colOff>
      <xdr:row>74</xdr:row>
      <xdr:rowOff>30331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525770"/>
          <a:ext cx="889000" cy="19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9920</xdr:rowOff>
    </xdr:from>
    <xdr:to>
      <xdr:col>41</xdr:col>
      <xdr:colOff>50800</xdr:colOff>
      <xdr:row>74</xdr:row>
      <xdr:rowOff>154232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525770"/>
          <a:ext cx="889000" cy="3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72930</xdr:rowOff>
    </xdr:from>
    <xdr:to>
      <xdr:col>55</xdr:col>
      <xdr:colOff>50800</xdr:colOff>
      <xdr:row>75</xdr:row>
      <xdr:rowOff>3080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7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95807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133607</xdr:rowOff>
    </xdr:from>
    <xdr:to>
      <xdr:col>50</xdr:col>
      <xdr:colOff>165100</xdr:colOff>
      <xdr:row>74</xdr:row>
      <xdr:rowOff>63757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6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80284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4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150981</xdr:rowOff>
    </xdr:from>
    <xdr:to>
      <xdr:col>46</xdr:col>
      <xdr:colOff>38100</xdr:colOff>
      <xdr:row>74</xdr:row>
      <xdr:rowOff>81131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66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97658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4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130570</xdr:rowOff>
    </xdr:from>
    <xdr:to>
      <xdr:col>41</xdr:col>
      <xdr:colOff>101600</xdr:colOff>
      <xdr:row>73</xdr:row>
      <xdr:rowOff>60720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4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77247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25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103432</xdr:rowOff>
    </xdr:from>
    <xdr:to>
      <xdr:col>36</xdr:col>
      <xdr:colOff>165100</xdr:colOff>
      <xdr:row>75</xdr:row>
      <xdr:rowOff>33582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7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50109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56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169990</xdr:rowOff>
    </xdr:from>
    <xdr:to>
      <xdr:col>55</xdr:col>
      <xdr:colOff>0</xdr:colOff>
      <xdr:row>94</xdr:row>
      <xdr:rowOff>13570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600490"/>
          <a:ext cx="838200" cy="5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154291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70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169990</xdr:rowOff>
    </xdr:from>
    <xdr:to>
      <xdr:col>50</xdr:col>
      <xdr:colOff>114300</xdr:colOff>
      <xdr:row>91</xdr:row>
      <xdr:rowOff>24276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600490"/>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94702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24276</xdr:rowOff>
    </xdr:from>
    <xdr:to>
      <xdr:col>45</xdr:col>
      <xdr:colOff>177800</xdr:colOff>
      <xdr:row>93</xdr:row>
      <xdr:rowOff>8237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5626226"/>
          <a:ext cx="889000" cy="3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8237</xdr:rowOff>
    </xdr:from>
    <xdr:to>
      <xdr:col>41</xdr:col>
      <xdr:colOff>50800</xdr:colOff>
      <xdr:row>94</xdr:row>
      <xdr:rowOff>51060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5953087"/>
          <a:ext cx="889000" cy="2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134220</xdr:rowOff>
    </xdr:from>
    <xdr:to>
      <xdr:col>55</xdr:col>
      <xdr:colOff>50800</xdr:colOff>
      <xdr:row>94</xdr:row>
      <xdr:rowOff>64370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0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157097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119190</xdr:rowOff>
    </xdr:from>
    <xdr:to>
      <xdr:col>50</xdr:col>
      <xdr:colOff>165100</xdr:colOff>
      <xdr:row>91</xdr:row>
      <xdr:rowOff>49340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54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65867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3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144926</xdr:rowOff>
    </xdr:from>
    <xdr:to>
      <xdr:col>46</xdr:col>
      <xdr:colOff>38100</xdr:colOff>
      <xdr:row>91</xdr:row>
      <xdr:rowOff>75076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5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91603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35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128887</xdr:rowOff>
    </xdr:from>
    <xdr:to>
      <xdr:col>41</xdr:col>
      <xdr:colOff>101600</xdr:colOff>
      <xdr:row>93</xdr:row>
      <xdr:rowOff>59037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90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75564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6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260</xdr:rowOff>
    </xdr:from>
    <xdr:to>
      <xdr:col>36</xdr:col>
      <xdr:colOff>165100</xdr:colOff>
      <xdr:row>94</xdr:row>
      <xdr:rowOff>101860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118387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107543</xdr:rowOff>
    </xdr:from>
    <xdr:to>
      <xdr:col>85</xdr:col>
      <xdr:colOff>127000</xdr:colOff>
      <xdr:row>36</xdr:row>
      <xdr:rowOff>160960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79743"/>
          <a:ext cx="8382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69080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41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160960</xdr:rowOff>
    </xdr:from>
    <xdr:to>
      <xdr:col>81</xdr:col>
      <xdr:colOff>50800</xdr:colOff>
      <xdr:row>37</xdr:row>
      <xdr:rowOff>26276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33160"/>
          <a:ext cx="889000" cy="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65536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142253</xdr:rowOff>
    </xdr:from>
    <xdr:to>
      <xdr:col>76</xdr:col>
      <xdr:colOff>114300</xdr:colOff>
      <xdr:row>37</xdr:row>
      <xdr:rowOff>26276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14453"/>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165837</xdr:rowOff>
    </xdr:from>
    <xdr:to>
      <xdr:col>71</xdr:col>
      <xdr:colOff>177800</xdr:colOff>
      <xdr:row>36</xdr:row>
      <xdr:rowOff>142253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166587"/>
          <a:ext cx="889000" cy="1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74337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56743</xdr:rowOff>
    </xdr:from>
    <xdr:to>
      <xdr:col>85</xdr:col>
      <xdr:colOff>177800</xdr:colOff>
      <xdr:row>36</xdr:row>
      <xdr:rowOff>158343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79620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110160</xdr:rowOff>
    </xdr:from>
    <xdr:to>
      <xdr:col>81</xdr:col>
      <xdr:colOff>101600</xdr:colOff>
      <xdr:row>37</xdr:row>
      <xdr:rowOff>40310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56837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146926</xdr:rowOff>
    </xdr:from>
    <xdr:to>
      <xdr:col>76</xdr:col>
      <xdr:colOff>165100</xdr:colOff>
      <xdr:row>37</xdr:row>
      <xdr:rowOff>77076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68203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1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91453</xdr:rowOff>
    </xdr:from>
    <xdr:to>
      <xdr:col>72</xdr:col>
      <xdr:colOff>38100</xdr:colOff>
      <xdr:row>37</xdr:row>
      <xdr:rowOff>21603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12730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115037</xdr:rowOff>
    </xdr:from>
    <xdr:to>
      <xdr:col>67</xdr:col>
      <xdr:colOff>101600</xdr:colOff>
      <xdr:row>36</xdr:row>
      <xdr:rowOff>45187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61714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9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16351</xdr:rowOff>
    </xdr:from>
    <xdr:to>
      <xdr:col>85</xdr:col>
      <xdr:colOff>127000</xdr:colOff>
      <xdr:row>58</xdr:row>
      <xdr:rowOff>29267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60451"/>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107162</xdr:rowOff>
    </xdr:from>
    <xdr:to>
      <xdr:col>81</xdr:col>
      <xdr:colOff>50800</xdr:colOff>
      <xdr:row>58</xdr:row>
      <xdr:rowOff>16351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79812"/>
          <a:ext cx="889000" cy="8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109125</xdr:rowOff>
    </xdr:from>
    <xdr:to>
      <xdr:col>76</xdr:col>
      <xdr:colOff>114300</xdr:colOff>
      <xdr:row>57</xdr:row>
      <xdr:rowOff>107162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195975"/>
          <a:ext cx="889000" cy="68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109125</xdr:rowOff>
    </xdr:from>
    <xdr:to>
      <xdr:col>71</xdr:col>
      <xdr:colOff>177800</xdr:colOff>
      <xdr:row>56</xdr:row>
      <xdr:rowOff>137528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195975"/>
          <a:ext cx="889000" cy="54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149917</xdr:rowOff>
    </xdr:from>
    <xdr:to>
      <xdr:col>85</xdr:col>
      <xdr:colOff>177800</xdr:colOff>
      <xdr:row>58</xdr:row>
      <xdr:rowOff>80067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128344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137001</xdr:rowOff>
    </xdr:from>
    <xdr:to>
      <xdr:col>81</xdr:col>
      <xdr:colOff>101600</xdr:colOff>
      <xdr:row>58</xdr:row>
      <xdr:rowOff>67151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58278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56362</xdr:rowOff>
    </xdr:from>
    <xdr:to>
      <xdr:col>76</xdr:col>
      <xdr:colOff>165100</xdr:colOff>
      <xdr:row>57</xdr:row>
      <xdr:rowOff>157962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149089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58325</xdr:rowOff>
    </xdr:from>
    <xdr:to>
      <xdr:col>72</xdr:col>
      <xdr:colOff>38100</xdr:colOff>
      <xdr:row>53</xdr:row>
      <xdr:rowOff>159925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1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5002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92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86728</xdr:rowOff>
    </xdr:from>
    <xdr:to>
      <xdr:col>67</xdr:col>
      <xdr:colOff>101600</xdr:colOff>
      <xdr:row>57</xdr:row>
      <xdr:rowOff>16878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33405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21286</xdr:rowOff>
    </xdr:from>
    <xdr:to>
      <xdr:col>85</xdr:col>
      <xdr:colOff>127000</xdr:colOff>
      <xdr:row>79</xdr:row>
      <xdr:rowOff>37192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65836"/>
          <a:ext cx="8382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37192</xdr:rowOff>
    </xdr:from>
    <xdr:to>
      <xdr:col>81</xdr:col>
      <xdr:colOff>50800</xdr:colOff>
      <xdr:row>79</xdr:row>
      <xdr:rowOff>43117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81742"/>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35610</xdr:rowOff>
    </xdr:from>
    <xdr:to>
      <xdr:col>76</xdr:col>
      <xdr:colOff>114300</xdr:colOff>
      <xdr:row>79</xdr:row>
      <xdr:rowOff>43117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0160"/>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134175</xdr:rowOff>
    </xdr:from>
    <xdr:to>
      <xdr:col>71</xdr:col>
      <xdr:colOff>177800</xdr:colOff>
      <xdr:row>79</xdr:row>
      <xdr:rowOff>35610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07275"/>
          <a:ext cx="889000" cy="7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141936</xdr:rowOff>
    </xdr:from>
    <xdr:to>
      <xdr:col>85</xdr:col>
      <xdr:colOff>177800</xdr:colOff>
      <xdr:row>79</xdr:row>
      <xdr:rowOff>72086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56863</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157842</xdr:rowOff>
    </xdr:from>
    <xdr:to>
      <xdr:col>81</xdr:col>
      <xdr:colOff>101600</xdr:colOff>
      <xdr:row>79</xdr:row>
      <xdr:rowOff>87992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79119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3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163767</xdr:rowOff>
    </xdr:from>
    <xdr:to>
      <xdr:col>76</xdr:col>
      <xdr:colOff>165100</xdr:colOff>
      <xdr:row>79</xdr:row>
      <xdr:rowOff>93917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85044</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29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156260</xdr:rowOff>
    </xdr:from>
    <xdr:to>
      <xdr:col>72</xdr:col>
      <xdr:colOff>38100</xdr:colOff>
      <xdr:row>79</xdr:row>
      <xdr:rowOff>86410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77537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2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83375</xdr:rowOff>
    </xdr:from>
    <xdr:to>
      <xdr:col>67</xdr:col>
      <xdr:colOff>101600</xdr:colOff>
      <xdr:row>79</xdr:row>
      <xdr:rowOff>13525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4652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4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75088</xdr:rowOff>
    </xdr:from>
    <xdr:to>
      <xdr:col>85</xdr:col>
      <xdr:colOff>127000</xdr:colOff>
      <xdr:row>93</xdr:row>
      <xdr:rowOff>153203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019938"/>
          <a:ext cx="838200" cy="7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153203</xdr:rowOff>
    </xdr:from>
    <xdr:to>
      <xdr:col>81</xdr:col>
      <xdr:colOff>50800</xdr:colOff>
      <xdr:row>94</xdr:row>
      <xdr:rowOff>31964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098053"/>
          <a:ext cx="889000" cy="5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31964</xdr:rowOff>
    </xdr:from>
    <xdr:to>
      <xdr:col>76</xdr:col>
      <xdr:colOff>114300</xdr:colOff>
      <xdr:row>94</xdr:row>
      <xdr:rowOff>91891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148264"/>
          <a:ext cx="889000" cy="5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91891</xdr:rowOff>
    </xdr:from>
    <xdr:to>
      <xdr:col>71</xdr:col>
      <xdr:colOff>177800</xdr:colOff>
      <xdr:row>94</xdr:row>
      <xdr:rowOff>122425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208191"/>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24288</xdr:rowOff>
    </xdr:from>
    <xdr:to>
      <xdr:col>85</xdr:col>
      <xdr:colOff>177800</xdr:colOff>
      <xdr:row>93</xdr:row>
      <xdr:rowOff>125888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96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47165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8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102403</xdr:rowOff>
    </xdr:from>
    <xdr:to>
      <xdr:col>81</xdr:col>
      <xdr:colOff>101600</xdr:colOff>
      <xdr:row>94</xdr:row>
      <xdr:rowOff>32553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0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49080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8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152614</xdr:rowOff>
    </xdr:from>
    <xdr:to>
      <xdr:col>76</xdr:col>
      <xdr:colOff>165100</xdr:colOff>
      <xdr:row>94</xdr:row>
      <xdr:rowOff>82764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0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99291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8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41091</xdr:rowOff>
    </xdr:from>
    <xdr:to>
      <xdr:col>72</xdr:col>
      <xdr:colOff>38100</xdr:colOff>
      <xdr:row>94</xdr:row>
      <xdr:rowOff>142691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159218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93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71625</xdr:rowOff>
    </xdr:from>
    <xdr:to>
      <xdr:col>67</xdr:col>
      <xdr:colOff>101600</xdr:colOff>
      <xdr:row>95</xdr:row>
      <xdr:rowOff>1775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18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18302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96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総務費は、大型公共施設整備事業の事業費増などにより前年度から</a:t>
          </a:r>
          <a:r>
            <a:rPr kumimoji="1" lang="en-US" altLang="ja-JP" sz="1300">
              <a:latin typeface="ＭＳ Ｐゴシック" panose="020B0600070205080204" pitchFamily="50" charset="-128"/>
              <a:ea typeface="ＭＳ Ｐゴシック" panose="020B0600070205080204" pitchFamily="50" charset="-128"/>
            </a:rPr>
            <a:t>17,494</a:t>
          </a:r>
          <a:r>
            <a:rPr kumimoji="1" lang="ja-JP" altLang="en-US" sz="1300">
              <a:latin typeface="ＭＳ Ｐゴシック" panose="020B0600070205080204" pitchFamily="50" charset="-128"/>
              <a:ea typeface="ＭＳ Ｐゴシック" panose="020B0600070205080204" pitchFamily="50" charset="-128"/>
            </a:rPr>
            <a:t>円の増の住民一人当たり</a:t>
          </a:r>
          <a:r>
            <a:rPr kumimoji="1" lang="en-US" altLang="ja-JP" sz="1300">
              <a:latin typeface="ＭＳ Ｐゴシック" panose="020B0600070205080204" pitchFamily="50" charset="-128"/>
              <a:ea typeface="ＭＳ Ｐゴシック" panose="020B0600070205080204" pitchFamily="50" charset="-128"/>
            </a:rPr>
            <a:t>108,412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円となっており、類似団体平均と比較して高い。衛生費は新斎場の建設、ペットボトル処理センター設備の法改正対応及び移設などにより、前年度より</a:t>
          </a:r>
          <a:r>
            <a:rPr kumimoji="1" lang="en-US" altLang="ja-JP" sz="1300">
              <a:latin typeface="ＭＳ Ｐゴシック" panose="020B0600070205080204" pitchFamily="50" charset="-128"/>
              <a:ea typeface="ＭＳ Ｐゴシック" panose="020B0600070205080204" pitchFamily="50" charset="-128"/>
            </a:rPr>
            <a:t>7,191</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56,585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円となっており、類似団体と比較しても高い。商工費はプレミアム付商品券事業の終了などにより、前年度から</a:t>
          </a:r>
          <a:r>
            <a:rPr kumimoji="1" lang="en-US" altLang="ja-JP" sz="1300">
              <a:latin typeface="ＭＳ Ｐゴシック" panose="020B0600070205080204" pitchFamily="50" charset="-128"/>
              <a:ea typeface="ＭＳ Ｐゴシック" panose="020B0600070205080204" pitchFamily="50" charset="-128"/>
            </a:rPr>
            <a:t>3,392</a:t>
          </a:r>
          <a:r>
            <a:rPr kumimoji="1" lang="ja-JP" altLang="en-US" sz="1300">
              <a:latin typeface="ＭＳ Ｐゴシック" panose="020B0600070205080204" pitchFamily="50" charset="-128"/>
              <a:ea typeface="ＭＳ Ｐゴシック" panose="020B0600070205080204" pitchFamily="50" charset="-128"/>
            </a:rPr>
            <a:t>円減の住民一人当たり</a:t>
          </a:r>
          <a:r>
            <a:rPr kumimoji="1" lang="en-US" altLang="ja-JP" sz="1300">
              <a:latin typeface="ＭＳ Ｐゴシック" panose="020B0600070205080204" pitchFamily="50" charset="-128"/>
              <a:ea typeface="ＭＳ Ｐゴシック" panose="020B0600070205080204" pitchFamily="50" charset="-128"/>
            </a:rPr>
            <a:t>25,489</a:t>
          </a:r>
          <a:r>
            <a:rPr kumimoji="1" lang="ja-JP" altLang="en-US" sz="1300">
              <a:latin typeface="ＭＳ Ｐゴシック" panose="020B0600070205080204" pitchFamily="50" charset="-128"/>
              <a:ea typeface="ＭＳ Ｐゴシック" panose="020B0600070205080204" pitchFamily="50" charset="-128"/>
            </a:rPr>
            <a:t>円となっている。　土木費は、暖冬による除排雪経費の大幅な減や駅前地区再開発事業において柱の傾きが発生する施工ミスが生じ、関連経費を令和６年度に繰越したことなどにより、前年度より</a:t>
          </a:r>
          <a:r>
            <a:rPr kumimoji="1" lang="en-US" altLang="ja-JP" sz="1300">
              <a:latin typeface="ＭＳ Ｐゴシック" panose="020B0600070205080204" pitchFamily="50" charset="-128"/>
              <a:ea typeface="ＭＳ Ｐゴシック" panose="020B0600070205080204" pitchFamily="50" charset="-128"/>
            </a:rPr>
            <a:t>27,789</a:t>
          </a:r>
          <a:r>
            <a:rPr kumimoji="1" lang="ja-JP" altLang="en-US" sz="1300">
              <a:latin typeface="ＭＳ Ｐゴシック" panose="020B0600070205080204" pitchFamily="50" charset="-128"/>
              <a:ea typeface="ＭＳ Ｐゴシック" panose="020B0600070205080204" pitchFamily="50" charset="-128"/>
            </a:rPr>
            <a:t>円の大幅減となっている。災害復旧費は、令和５年７月の大雨災害に係る道路・林道の復旧工事の実施などにより前年度から</a:t>
          </a:r>
          <a:r>
            <a:rPr kumimoji="1" lang="en-US" altLang="ja-JP" sz="1300">
              <a:latin typeface="ＭＳ Ｐゴシック" panose="020B0600070205080204" pitchFamily="50" charset="-128"/>
              <a:ea typeface="ＭＳ Ｐゴシック" panose="020B0600070205080204" pitchFamily="50" charset="-128"/>
            </a:rPr>
            <a:t>835</a:t>
          </a:r>
          <a:r>
            <a:rPr kumimoji="1" lang="ja-JP" altLang="en-US" sz="1300">
              <a:latin typeface="ＭＳ Ｐゴシック" panose="020B0600070205080204" pitchFamily="50" charset="-128"/>
              <a:ea typeface="ＭＳ Ｐゴシック" panose="020B0600070205080204" pitchFamily="50" charset="-128"/>
            </a:rPr>
            <a:t>円の増の住民一人当たり</a:t>
          </a:r>
          <a:r>
            <a:rPr kumimoji="1" lang="en-US" altLang="ja-JP" sz="1300">
              <a:latin typeface="ＭＳ Ｐゴシック" panose="020B0600070205080204" pitchFamily="50" charset="-128"/>
              <a:ea typeface="ＭＳ Ｐゴシック" panose="020B0600070205080204" pitchFamily="50" charset="-128"/>
            </a:rPr>
            <a:t>1,216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当市の目的別歳出決算の特徴として、豪雪地帯であるという地域特性による除排雪費が発生するため類似団体と比較して土木費は高い傾向にある。また主要産業である農業関係の経費も類似団体と比較して高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令和５年度は、前年度決算剰余金の増に伴う積立の増加や、令和４年度から実施している地方債借入時の据置期間廃止に伴い公債費が増加したことなどの影響により、実質収支は前年度から大幅減となった。財政調整基金においては、大型公共施設建設事業、駅前再開発事業などの大型建設事業実施のため取崩額が大きくなった反面、前年度（令和４年度）の実質収支が大きかったことに伴い地方財政法第７条に基づく積立の額が大きくなったことにより、基金残高は前年度比で微増となっている。今後も大型公共施設建設の本格化による歳出の一時的な増加や人口減少・少子高齢化に伴う税収減が見込まれることから、事業の選択と集中により歳出の削減を図るとともに、基金に依存しない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年度決算は、全ての会計で資金不足</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赤字</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は発生しておらず、前年度より</a:t>
          </a:r>
          <a:r>
            <a:rPr kumimoji="1" lang="en-US" altLang="ja-JP" sz="1200">
              <a:latin typeface="ＭＳ ゴシック" pitchFamily="49" charset="-128"/>
              <a:ea typeface="ＭＳ ゴシック" pitchFamily="49" charset="-128"/>
            </a:rPr>
            <a:t>4.6</a:t>
          </a:r>
          <a:r>
            <a:rPr kumimoji="1" lang="ja-JP" altLang="en-US" sz="1200">
              <a:latin typeface="ＭＳ ゴシック" pitchFamily="49" charset="-128"/>
              <a:ea typeface="ＭＳ ゴシック" pitchFamily="49" charset="-128"/>
            </a:rPr>
            <a:t>ポイント減少した。</a:t>
          </a:r>
        </a:p>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一般会計においては、歳入歳出差引が前年度比</a:t>
          </a:r>
          <a:r>
            <a:rPr kumimoji="1" lang="en-US" altLang="ja-JP" sz="1200">
              <a:solidFill>
                <a:sysClr val="windowText" lastClr="000000"/>
              </a:solidFill>
              <a:latin typeface="ＭＳ ゴシック" pitchFamily="49" charset="-128"/>
              <a:ea typeface="ＭＳ ゴシック" pitchFamily="49" charset="-128"/>
            </a:rPr>
            <a:t>134,659</a:t>
          </a:r>
          <a:r>
            <a:rPr kumimoji="1" lang="ja-JP" altLang="en-US" sz="1200">
              <a:solidFill>
                <a:sysClr val="windowText" lastClr="000000"/>
              </a:solidFill>
              <a:latin typeface="ＭＳ ゴシック" pitchFamily="49" charset="-128"/>
              <a:ea typeface="ＭＳ ゴシック" pitchFamily="49" charset="-128"/>
            </a:rPr>
            <a:t>千円減の</a:t>
          </a:r>
          <a:r>
            <a:rPr kumimoji="1" lang="en-US" altLang="ja-JP" sz="1200">
              <a:solidFill>
                <a:sysClr val="windowText" lastClr="000000"/>
              </a:solidFill>
              <a:latin typeface="ＭＳ ゴシック" pitchFamily="49" charset="-128"/>
              <a:ea typeface="ＭＳ ゴシック" pitchFamily="49" charset="-128"/>
            </a:rPr>
            <a:t>3,039,088</a:t>
          </a:r>
          <a:r>
            <a:rPr kumimoji="1" lang="ja-JP" altLang="en-US" sz="1200">
              <a:solidFill>
                <a:sysClr val="windowText" lastClr="000000"/>
              </a:solidFill>
              <a:latin typeface="ＭＳ ゴシック" pitchFamily="49" charset="-128"/>
              <a:ea typeface="ＭＳ ゴシック" pitchFamily="49" charset="-128"/>
            </a:rPr>
            <a:t>千円であったことにより、実質収支が</a:t>
          </a:r>
          <a:r>
            <a:rPr kumimoji="1" lang="en-US" altLang="ja-JP" sz="1200">
              <a:solidFill>
                <a:sysClr val="windowText" lastClr="000000"/>
              </a:solidFill>
              <a:latin typeface="ＭＳ ゴシック" pitchFamily="49" charset="-128"/>
              <a:ea typeface="ＭＳ ゴシック" pitchFamily="49" charset="-128"/>
            </a:rPr>
            <a:t>545,015</a:t>
          </a:r>
          <a:r>
            <a:rPr kumimoji="1" lang="ja-JP" altLang="en-US" sz="1200">
              <a:solidFill>
                <a:sysClr val="windowText" lastClr="000000"/>
              </a:solidFill>
              <a:latin typeface="ＭＳ ゴシック" pitchFamily="49" charset="-128"/>
              <a:ea typeface="ＭＳ ゴシック" pitchFamily="49" charset="-128"/>
            </a:rPr>
            <a:t>千円の減となった。</a:t>
          </a:r>
        </a:p>
        <a:p>
          <a:r>
            <a:rPr kumimoji="1" lang="ja-JP" altLang="en-US" sz="1200">
              <a:solidFill>
                <a:sysClr val="windowText" lastClr="000000"/>
              </a:solidFill>
              <a:latin typeface="ＭＳ ゴシック" pitchFamily="49" charset="-128"/>
              <a:ea typeface="ＭＳ ゴシック" pitchFamily="49" charset="-128"/>
            </a:rPr>
            <a:t>　病院事業会計においては、入院外来ともに利用状況が前年度比較で減となり、新型コロナウイルス感染症の感染症法上の５類への位置づけ変更などにより、新型コロナウイルス関連の補助金がほぼなくなったことで、</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年連続の純損失となり、欠損金も累積している。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水道事業会計においては、給水収益が給水人口の減により減となった一方、費用においても、支払利息や動力費、委託料などが減額となったことなどにより純利益は前年度より増となった。</a:t>
          </a:r>
        </a:p>
        <a:p>
          <a:r>
            <a:rPr kumimoji="1" lang="ja-JP" altLang="en-US" sz="1200">
              <a:solidFill>
                <a:sysClr val="windowText" lastClr="000000"/>
              </a:solidFill>
              <a:latin typeface="ＭＳ ゴシック" pitchFamily="49" charset="-128"/>
              <a:ea typeface="ＭＳ ゴシック" pitchFamily="49" charset="-128"/>
            </a:rPr>
            <a:t>　下水道事業会計においては、浄化槽市町村整備推進事業の法適用に伴い、収益は前年度より増となっており、費用においても同様の利用で増の結果、純利益は前年度より減少となった。</a:t>
          </a:r>
        </a:p>
        <a:p>
          <a:r>
            <a:rPr kumimoji="1" lang="ja-JP" altLang="en-US" sz="1200">
              <a:solidFill>
                <a:sysClr val="windowText" lastClr="000000"/>
              </a:solidFill>
              <a:latin typeface="ＭＳ ゴシック" pitchFamily="49" charset="-128"/>
              <a:ea typeface="ＭＳ ゴシック" pitchFamily="49" charset="-128"/>
            </a:rPr>
            <a:t>　介護保険特別会計においては、歳入において繰越金、一般会計からの繰入の増などにより</a:t>
          </a:r>
          <a:r>
            <a:rPr kumimoji="1" lang="en-US" altLang="ja-JP" sz="1200">
              <a:solidFill>
                <a:sysClr val="windowText" lastClr="000000"/>
              </a:solidFill>
              <a:latin typeface="ＭＳ ゴシック" pitchFamily="49" charset="-128"/>
              <a:ea typeface="ＭＳ ゴシック" pitchFamily="49" charset="-128"/>
            </a:rPr>
            <a:t>129,045</a:t>
          </a:r>
          <a:r>
            <a:rPr kumimoji="1" lang="ja-JP" altLang="en-US" sz="1200">
              <a:solidFill>
                <a:sysClr val="windowText" lastClr="000000"/>
              </a:solidFill>
              <a:latin typeface="ＭＳ ゴシック" pitchFamily="49" charset="-128"/>
              <a:ea typeface="ＭＳ ゴシック" pitchFamily="49" charset="-128"/>
            </a:rPr>
            <a:t>千円の増額となった。歳出においては、新型コロナウイルス感染症の影響が落ち着き、介護予防サービス費などが増加したことで</a:t>
          </a:r>
          <a:r>
            <a:rPr kumimoji="1" lang="en-US" altLang="ja-JP" sz="1200">
              <a:solidFill>
                <a:sysClr val="windowText" lastClr="000000"/>
              </a:solidFill>
              <a:latin typeface="ＭＳ ゴシック" pitchFamily="49" charset="-128"/>
              <a:ea typeface="ＭＳ ゴシック" pitchFamily="49" charset="-128"/>
            </a:rPr>
            <a:t>404,444</a:t>
          </a:r>
          <a:r>
            <a:rPr kumimoji="1" lang="ja-JP" altLang="en-US" sz="1200">
              <a:solidFill>
                <a:sysClr val="windowText" lastClr="000000"/>
              </a:solidFill>
              <a:latin typeface="ＭＳ ゴシック" pitchFamily="49" charset="-128"/>
              <a:ea typeface="ＭＳ ゴシック" pitchFamily="49" charset="-128"/>
            </a:rPr>
            <a:t>千円の増加となり、実質収支が</a:t>
          </a:r>
          <a:r>
            <a:rPr kumimoji="1" lang="en-US" altLang="ja-JP" sz="1200">
              <a:solidFill>
                <a:sysClr val="windowText" lastClr="000000"/>
              </a:solidFill>
              <a:latin typeface="ＭＳ ゴシック" pitchFamily="49" charset="-128"/>
              <a:ea typeface="ＭＳ ゴシック" pitchFamily="49" charset="-128"/>
            </a:rPr>
            <a:t>129,045</a:t>
          </a:r>
          <a:r>
            <a:rPr kumimoji="1" lang="ja-JP" altLang="en-US" sz="1200">
              <a:solidFill>
                <a:sysClr val="windowText" lastClr="000000"/>
              </a:solidFill>
              <a:latin typeface="ＭＳ ゴシック" pitchFamily="49" charset="-128"/>
              <a:ea typeface="ＭＳ ゴシック" pitchFamily="49" charset="-128"/>
            </a:rPr>
            <a:t>千円の増となった。　</a:t>
          </a:r>
        </a:p>
        <a:p>
          <a:r>
            <a:rPr kumimoji="1" lang="ja-JP" altLang="en-US" sz="1200">
              <a:latin typeface="ＭＳ ゴシック" pitchFamily="49" charset="-128"/>
              <a:ea typeface="ＭＳ ゴシック" pitchFamily="49" charset="-128"/>
            </a:rPr>
            <a:t>　今後は、人口減少により市税や地方交付税の減少が見込まれるが、新たな財源確保策や料金改定等を実施するとともに徹底した管理によるコストの削減を図り、時代の変化に対応した公共サービスの提供と持続可能な行政・事業運営を実現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地方債元利償還金は、令和４年度借入分から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据置期間を設けないこととしたことによ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en-US" sz="1400">
              <a:latin typeface="ＭＳ ゴシック" pitchFamily="49" charset="-128"/>
              <a:ea typeface="ＭＳ ゴシック" pitchFamily="49" charset="-128"/>
            </a:rPr>
            <a:t>、前年度と比較し、</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百万円の増加となっている。一方で、算入公債費等は合併特例債等の借入残高の増によりの</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百万円の増となっており、結果として実質公債費比率の分子は増加した。</a:t>
          </a:r>
        </a:p>
        <a:p>
          <a:r>
            <a:rPr kumimoji="1" lang="ja-JP" altLang="en-US" sz="1400">
              <a:latin typeface="ＭＳ ゴシック" pitchFamily="49" charset="-128"/>
              <a:ea typeface="ＭＳ ゴシック" pitchFamily="49" charset="-128"/>
            </a:rPr>
            <a:t>　今後は、市街地再開発、大型公共施設の建替え、横手市財産経営推進計画に基づく公共施設解体・改修事業などの大型事業の実施により地方債の発行が増加し、元利償還金は増加するものと予想されるため、事業の選択と集中により、公債費の抑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秋田県横手市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末と比較して、定年延長により退職手当負担見込額が増額したものの、地方債借入額の減少と元金償還の増加により償還額が借入額を上回り、地方債残高は減少した。また、水道事業、下水道事業の元金残高の減少により公営企業債等繰入見込額も減少したため、結果として将来負担比率の分子は減少した。</a:t>
          </a:r>
        </a:p>
        <a:p>
          <a:r>
            <a:rPr kumimoji="1" lang="ja-JP" altLang="en-US" sz="1400">
              <a:latin typeface="ＭＳ ゴシック" pitchFamily="49" charset="-128"/>
              <a:ea typeface="ＭＳ ゴシック" pitchFamily="49" charset="-128"/>
            </a:rPr>
            <a:t>　今後は、大型公共施設整備事業などにより財政調整基金の取崩額の増加を見込んでいるほか、地方債償還額の増加に伴う減債基金の取崩しを予定しており、充当可能基金の減少も懸念されることから、事業の選択と集中による地方債の発行の抑制及び交付税措置の有利な地方債の活用等により将来負担比率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秋田県横手市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財政調整基金は、積立額と取崩額がほぼ同額となり、当該年度末現在高は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減債基金は、公債費負担軽減策として借入時に据置期間を設けないことしたことに伴う公債費の一時的な増加に対応するために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百万円取崩しを行ったことにより減少となった。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その他特定目的基金では、振興基金において取崩しによる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百万円の減少、公共施設等総合管理推進基金において積立ての増による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　ふるさと応援基金における積立て額の増による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百万円の増加、中小企業経営安定基金において取崩しの増による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の影響による市税の減収や、大規模な災害の発生などの不測の事態に備えるため、本市が策定している横手市財政計画に基づき、財政調整基金及び減債基金の残高の合計額について、計画期間を通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％以上を維持することを基本方針としていく。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振興基金：市民の連帯の強化を推進し、地域の振興及び均衡ある発展を目指すもの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公共施設等総合管理推進基金：横手市財産経営推進計画の着実な実施を図るもの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ふるさと応援基金：ふるさとを応援するために、横手市に寄附された寄附金を適正に管理し、運用するもの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中小企業経営安定基金：県の中小企業融資制度経営安定資金制度を利用して融資を受けた企業に対する利子補給を行うためのもの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ふるさと振興基金：市民の連携の強化及び地域振興のためのもの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振興基金：地域の振興及び均衡ある発展に寄与した事業へ充当するための取崩しによる減少（△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公共施設等総合管理推進基金：積立てによる増加（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ふるさと応援基金：ふるさと納税の増加による積立額の増による増加（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中小企業経営安定基金：取崩しによる減少（△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新市建設計画に位置付けられた自主的なまちづくり活動や、市民自らの参加による地域行事の展開などの地域振興及び均衡ある発展に資するソフト事業を継続して実施していくため、横手市財政計画に基づき、取り崩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推進基金：横手市財産経営推進計画の着実な実施に向け、公共施設などの除却経費から、補助金、地方債等の特定財源を控除した後の一般財源相当額に充当するため、横手市財政計画に基づき取り崩していく見込みである。一方で、各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％相当額は積立てることとし、横手市財産経営推進計画期間中に集中して取り組むことができるよう残高を確保していく。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積立額と取崩額がほぼ同額となり、当該年度末現在高は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百万円と微増となった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を財政調整基金か減債基金のいずれかに積立てることとしている。長期的視野に立った計画的な財政運営を行うため、財源に余裕がある年度に積立てし、財源不足が生じる年度には取崩しを行っていく。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横手市財政計画においては、昨今の社会情勢からの税収不足や大型公共施設建設に伴う一般財源支出の増を見込み、令和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年度以降も大幅な取崩しを予定しており、取崩額は向こう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年間で総額約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減債基金は、公債費負担軽減策として借入時に据置期間を設けないことしたことに伴う公債費の一時的な増加に対応するために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を行ったことにより減少となった。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か減債基金のいずれかに積立てることとしている。地方債償還額の増加に伴う取崩しにより、残高は減少していく見込みである。今後の金利変動等の公債費の償還リスクに備えるため、本市が実施している収支改善の取組を着実に進め、横手市財政計画に基づき、残高を確保し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58420753</v>
      </c>
      <c r="BO4" s="371"/>
      <c r="BP4" s="371"/>
      <c r="BQ4" s="371"/>
      <c r="BR4" s="371"/>
      <c r="BS4" s="371"/>
      <c r="BT4" s="371"/>
      <c r="BU4" s="372"/>
      <c r="BV4" s="370">
        <v>59150500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v>
      </c>
      <c r="CU4" s="377"/>
      <c r="CV4" s="377"/>
      <c r="CW4" s="377"/>
      <c r="CX4" s="377"/>
      <c r="CY4" s="377"/>
      <c r="CZ4" s="377"/>
      <c r="DA4" s="378"/>
      <c r="DB4" s="376">
        <v>9.9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55381665</v>
      </c>
      <c r="BO5" s="408"/>
      <c r="BP5" s="408"/>
      <c r="BQ5" s="408"/>
      <c r="BR5" s="408"/>
      <c r="BS5" s="408"/>
      <c r="BT5" s="408"/>
      <c r="BU5" s="409"/>
      <c r="BV5" s="407">
        <v>55976753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96.8</v>
      </c>
      <c r="CU5" s="405"/>
      <c r="CV5" s="405"/>
      <c r="CW5" s="405"/>
      <c r="CX5" s="405"/>
      <c r="CY5" s="405"/>
      <c r="CZ5" s="405"/>
      <c r="DA5" s="406"/>
      <c r="DB5" s="404">
        <v>93.9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3039088</v>
      </c>
      <c r="BO6" s="408"/>
      <c r="BP6" s="408"/>
      <c r="BQ6" s="408"/>
      <c r="BR6" s="408"/>
      <c r="BS6" s="408"/>
      <c r="BT6" s="408"/>
      <c r="BU6" s="409"/>
      <c r="BV6" s="407">
        <v>3173747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96.9</v>
      </c>
      <c r="CU6" s="445"/>
      <c r="CV6" s="445"/>
      <c r="CW6" s="445"/>
      <c r="CX6" s="445"/>
      <c r="CY6" s="445"/>
      <c r="CZ6" s="445"/>
      <c r="DA6" s="446"/>
      <c r="DB6" s="444">
        <v>94.9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592586</v>
      </c>
      <c r="BO7" s="408"/>
      <c r="BP7" s="408"/>
      <c r="BQ7" s="408"/>
      <c r="BR7" s="408"/>
      <c r="BS7" s="408"/>
      <c r="BT7" s="408"/>
      <c r="BU7" s="409"/>
      <c r="BV7" s="407">
        <v>182230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30495375</v>
      </c>
      <c r="CU7" s="408"/>
      <c r="CV7" s="408"/>
      <c r="CW7" s="408"/>
      <c r="CX7" s="408"/>
      <c r="CY7" s="408"/>
      <c r="CZ7" s="408"/>
      <c r="DA7" s="409"/>
      <c r="DB7" s="407">
        <v>30299598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2446502</v>
      </c>
      <c r="BO8" s="408"/>
      <c r="BP8" s="408"/>
      <c r="BQ8" s="408"/>
      <c r="BR8" s="408"/>
      <c r="BS8" s="408"/>
      <c r="BT8" s="408"/>
      <c r="BU8" s="409"/>
      <c r="BV8" s="407">
        <v>2991517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0.33</v>
      </c>
      <c r="CU8" s="448"/>
      <c r="CV8" s="448"/>
      <c r="CW8" s="448"/>
      <c r="CX8" s="448"/>
      <c r="CY8" s="448"/>
      <c r="CZ8" s="448"/>
      <c r="DA8" s="449"/>
      <c r="DB8" s="447">
        <v>0.33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85555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-545015</v>
      </c>
      <c r="BO9" s="408"/>
      <c r="BP9" s="408"/>
      <c r="BQ9" s="408"/>
      <c r="BR9" s="408"/>
      <c r="BS9" s="408"/>
      <c r="BT9" s="408"/>
      <c r="BU9" s="409"/>
      <c r="BV9" s="407">
        <v>550111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16.8</v>
      </c>
      <c r="CU9" s="405"/>
      <c r="CV9" s="405"/>
      <c r="CW9" s="405"/>
      <c r="CX9" s="405"/>
      <c r="CY9" s="405"/>
      <c r="CZ9" s="405"/>
      <c r="DA9" s="406"/>
      <c r="DB9" s="404">
        <v>16.600000000000001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92197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1498259</v>
      </c>
      <c r="BO10" s="408"/>
      <c r="BP10" s="408"/>
      <c r="BQ10" s="408"/>
      <c r="BR10" s="408"/>
      <c r="BS10" s="408"/>
      <c r="BT10" s="408"/>
      <c r="BU10" s="409"/>
      <c r="BV10" s="407">
        <v>1218050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82454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1432386</v>
      </c>
      <c r="BO12" s="408"/>
      <c r="BP12" s="408"/>
      <c r="BQ12" s="408"/>
      <c r="BR12" s="408"/>
      <c r="BS12" s="408"/>
      <c r="BT12" s="408"/>
      <c r="BU12" s="409"/>
      <c r="BV12" s="407">
        <v>1722714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81988</v>
      </c>
      <c r="S13" s="492"/>
      <c r="T13" s="492"/>
      <c r="U13" s="492"/>
      <c r="V13" s="493"/>
      <c r="W13" s="423" t="s">
        <v>131</v>
      </c>
      <c r="X13" s="424"/>
      <c r="Y13" s="424"/>
      <c r="Z13" s="424"/>
      <c r="AA13" s="424"/>
      <c r="AB13" s="414"/>
      <c r="AC13" s="458">
        <v>6489</v>
      </c>
      <c r="AD13" s="459"/>
      <c r="AE13" s="459"/>
      <c r="AF13" s="459"/>
      <c r="AG13" s="501"/>
      <c r="AH13" s="458">
        <v>7559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-479142</v>
      </c>
      <c r="BO13" s="408"/>
      <c r="BP13" s="408"/>
      <c r="BQ13" s="408"/>
      <c r="BR13" s="408"/>
      <c r="BS13" s="408"/>
      <c r="BT13" s="408"/>
      <c r="BU13" s="409"/>
      <c r="BV13" s="407">
        <v>45447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v>
      </c>
      <c r="CU13" s="405"/>
      <c r="CV13" s="405"/>
      <c r="CW13" s="405"/>
      <c r="CX13" s="405"/>
      <c r="CY13" s="405"/>
      <c r="CZ13" s="405"/>
      <c r="DA13" s="406"/>
      <c r="DB13" s="404">
        <v>7.6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84294</v>
      </c>
      <c r="S14" s="492"/>
      <c r="T14" s="492"/>
      <c r="U14" s="492"/>
      <c r="V14" s="493"/>
      <c r="W14" s="397"/>
      <c r="X14" s="398"/>
      <c r="Y14" s="398"/>
      <c r="Z14" s="398"/>
      <c r="AA14" s="398"/>
      <c r="AB14" s="387"/>
      <c r="AC14" s="494">
        <v>14.8</v>
      </c>
      <c r="AD14" s="495"/>
      <c r="AE14" s="495"/>
      <c r="AF14" s="495"/>
      <c r="AG14" s="496"/>
      <c r="AH14" s="494">
        <v>16.2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v>
      </c>
      <c r="CU14" s="506"/>
      <c r="CV14" s="506"/>
      <c r="CW14" s="506"/>
      <c r="CX14" s="506"/>
      <c r="CY14" s="506"/>
      <c r="CZ14" s="506"/>
      <c r="DA14" s="507"/>
      <c r="DB14" s="505">
        <v>13.8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83912</v>
      </c>
      <c r="S15" s="492"/>
      <c r="T15" s="492"/>
      <c r="U15" s="492"/>
      <c r="V15" s="493"/>
      <c r="W15" s="423" t="s">
        <v>137</v>
      </c>
      <c r="X15" s="424"/>
      <c r="Y15" s="424"/>
      <c r="Z15" s="424"/>
      <c r="AA15" s="424"/>
      <c r="AB15" s="414"/>
      <c r="AC15" s="458">
        <v>11058</v>
      </c>
      <c r="AD15" s="459"/>
      <c r="AE15" s="459"/>
      <c r="AF15" s="459"/>
      <c r="AG15" s="501"/>
      <c r="AH15" s="458">
        <v>11587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9365761</v>
      </c>
      <c r="BO15" s="371"/>
      <c r="BP15" s="371"/>
      <c r="BQ15" s="371"/>
      <c r="BR15" s="371"/>
      <c r="BS15" s="371"/>
      <c r="BT15" s="371"/>
      <c r="BU15" s="372"/>
      <c r="BV15" s="370">
        <v>9140039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25.3</v>
      </c>
      <c r="AD16" s="495"/>
      <c r="AE16" s="495"/>
      <c r="AF16" s="495"/>
      <c r="AG16" s="496"/>
      <c r="AH16" s="494">
        <v>24.9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28108160</v>
      </c>
      <c r="BO16" s="408"/>
      <c r="BP16" s="408"/>
      <c r="BQ16" s="408"/>
      <c r="BR16" s="408"/>
      <c r="BS16" s="408"/>
      <c r="BT16" s="408"/>
      <c r="BU16" s="409"/>
      <c r="BV16" s="407">
        <v>27741936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26164</v>
      </c>
      <c r="AD17" s="459"/>
      <c r="AE17" s="459"/>
      <c r="AF17" s="459"/>
      <c r="AG17" s="501"/>
      <c r="AH17" s="458">
        <v>27398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11638114</v>
      </c>
      <c r="BO17" s="408"/>
      <c r="BP17" s="408"/>
      <c r="BQ17" s="408"/>
      <c r="BR17" s="408"/>
      <c r="BS17" s="408"/>
      <c r="BT17" s="408"/>
      <c r="BU17" s="409"/>
      <c r="BV17" s="407">
        <v>11369445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692.8</v>
      </c>
      <c r="M18" s="531"/>
      <c r="N18" s="531"/>
      <c r="O18" s="531"/>
      <c r="P18" s="531"/>
      <c r="Q18" s="531"/>
      <c r="R18" s="532"/>
      <c r="S18" s="532"/>
      <c r="T18" s="532"/>
      <c r="U18" s="532"/>
      <c r="V18" s="533"/>
      <c r="W18" s="425"/>
      <c r="X18" s="426"/>
      <c r="Y18" s="426"/>
      <c r="Z18" s="426"/>
      <c r="AA18" s="426"/>
      <c r="AB18" s="417"/>
      <c r="AC18" s="534">
        <v>59.9</v>
      </c>
      <c r="AD18" s="535"/>
      <c r="AE18" s="535"/>
      <c r="AF18" s="535"/>
      <c r="AG18" s="536"/>
      <c r="AH18" s="534">
        <v>58.9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29605340</v>
      </c>
      <c r="BO18" s="408"/>
      <c r="BP18" s="408"/>
      <c r="BQ18" s="408"/>
      <c r="BR18" s="408"/>
      <c r="BS18" s="408"/>
      <c r="BT18" s="408"/>
      <c r="BU18" s="409"/>
      <c r="BV18" s="407">
        <v>28819562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123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40942647</v>
      </c>
      <c r="BO19" s="408"/>
      <c r="BP19" s="408"/>
      <c r="BQ19" s="408"/>
      <c r="BR19" s="408"/>
      <c r="BS19" s="408"/>
      <c r="BT19" s="408"/>
      <c r="BU19" s="409"/>
      <c r="BV19" s="407">
        <v>39735994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31109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61613839</v>
      </c>
      <c r="BO22" s="371"/>
      <c r="BP22" s="371"/>
      <c r="BQ22" s="371"/>
      <c r="BR22" s="371"/>
      <c r="BS22" s="371"/>
      <c r="BT22" s="371"/>
      <c r="BU22" s="372"/>
      <c r="BV22" s="370">
        <v>64370666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34634898</v>
      </c>
      <c r="BO23" s="408"/>
      <c r="BP23" s="408"/>
      <c r="BQ23" s="408"/>
      <c r="BR23" s="408"/>
      <c r="BS23" s="408"/>
      <c r="BT23" s="408"/>
      <c r="BU23" s="409"/>
      <c r="BV23" s="407">
        <v>35633751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8200</v>
      </c>
      <c r="R24" s="459"/>
      <c r="S24" s="459"/>
      <c r="T24" s="459"/>
      <c r="U24" s="459"/>
      <c r="V24" s="501"/>
      <c r="W24" s="553"/>
      <c r="X24" s="554"/>
      <c r="Y24" s="555"/>
      <c r="Z24" s="457" t="s">
        <v>162</v>
      </c>
      <c r="AA24" s="437"/>
      <c r="AB24" s="437"/>
      <c r="AC24" s="437"/>
      <c r="AD24" s="437"/>
      <c r="AE24" s="437"/>
      <c r="AF24" s="437"/>
      <c r="AG24" s="438"/>
      <c r="AH24" s="458">
        <v>873</v>
      </c>
      <c r="AI24" s="459"/>
      <c r="AJ24" s="459"/>
      <c r="AK24" s="459"/>
      <c r="AL24" s="501"/>
      <c r="AM24" s="458">
        <v>2786616</v>
      </c>
      <c r="AN24" s="459"/>
      <c r="AO24" s="459"/>
      <c r="AP24" s="459"/>
      <c r="AQ24" s="459"/>
      <c r="AR24" s="501"/>
      <c r="AS24" s="458">
        <v>3192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45869848</v>
      </c>
      <c r="BO24" s="408"/>
      <c r="BP24" s="408"/>
      <c r="BQ24" s="408"/>
      <c r="BR24" s="408"/>
      <c r="BS24" s="408"/>
      <c r="BT24" s="408"/>
      <c r="BU24" s="409"/>
      <c r="BV24" s="407">
        <v>46751126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6580</v>
      </c>
      <c r="R25" s="459"/>
      <c r="S25" s="459"/>
      <c r="T25" s="459"/>
      <c r="U25" s="459"/>
      <c r="V25" s="501"/>
      <c r="W25" s="553"/>
      <c r="X25" s="554"/>
      <c r="Y25" s="555"/>
      <c r="Z25" s="457" t="s">
        <v>165</v>
      </c>
      <c r="AA25" s="437"/>
      <c r="AB25" s="437"/>
      <c r="AC25" s="437"/>
      <c r="AD25" s="437"/>
      <c r="AE25" s="437"/>
      <c r="AF25" s="437"/>
      <c r="AG25" s="438"/>
      <c r="AH25" s="458">
        <v>168</v>
      </c>
      <c r="AI25" s="459"/>
      <c r="AJ25" s="459"/>
      <c r="AK25" s="459"/>
      <c r="AL25" s="501"/>
      <c r="AM25" s="458">
        <v>480984</v>
      </c>
      <c r="AN25" s="459"/>
      <c r="AO25" s="459"/>
      <c r="AP25" s="459"/>
      <c r="AQ25" s="459"/>
      <c r="AR25" s="501"/>
      <c r="AS25" s="458">
        <v>2863</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9451399</v>
      </c>
      <c r="BO25" s="371"/>
      <c r="BP25" s="371"/>
      <c r="BQ25" s="371"/>
      <c r="BR25" s="371"/>
      <c r="BS25" s="371"/>
      <c r="BT25" s="371"/>
      <c r="BU25" s="372"/>
      <c r="BV25" s="370">
        <v>8804073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5660</v>
      </c>
      <c r="R26" s="459"/>
      <c r="S26" s="459"/>
      <c r="T26" s="459"/>
      <c r="U26" s="459"/>
      <c r="V26" s="501"/>
      <c r="W26" s="553"/>
      <c r="X26" s="554"/>
      <c r="Y26" s="555"/>
      <c r="Z26" s="457" t="s">
        <v>168</v>
      </c>
      <c r="AA26" s="559"/>
      <c r="AB26" s="559"/>
      <c r="AC26" s="559"/>
      <c r="AD26" s="559"/>
      <c r="AE26" s="559"/>
      <c r="AF26" s="559"/>
      <c r="AG26" s="560"/>
      <c r="AH26" s="458">
        <v>54</v>
      </c>
      <c r="AI26" s="459"/>
      <c r="AJ26" s="459"/>
      <c r="AK26" s="459"/>
      <c r="AL26" s="501"/>
      <c r="AM26" s="458">
        <v>168966</v>
      </c>
      <c r="AN26" s="459"/>
      <c r="AO26" s="459"/>
      <c r="AP26" s="459"/>
      <c r="AQ26" s="459"/>
      <c r="AR26" s="501"/>
      <c r="AS26" s="458">
        <v>3129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4560</v>
      </c>
      <c r="R27" s="459"/>
      <c r="S27" s="459"/>
      <c r="T27" s="459"/>
      <c r="U27" s="459"/>
      <c r="V27" s="501"/>
      <c r="W27" s="553"/>
      <c r="X27" s="554"/>
      <c r="Y27" s="555"/>
      <c r="Z27" s="457" t="s">
        <v>171</v>
      </c>
      <c r="AA27" s="437"/>
      <c r="AB27" s="437"/>
      <c r="AC27" s="437"/>
      <c r="AD27" s="437"/>
      <c r="AE27" s="437"/>
      <c r="AF27" s="437"/>
      <c r="AG27" s="438"/>
      <c r="AH27" s="458">
        <v>7</v>
      </c>
      <c r="AI27" s="459"/>
      <c r="AJ27" s="459"/>
      <c r="AK27" s="459"/>
      <c r="AL27" s="501"/>
      <c r="AM27" s="458">
        <v>28616</v>
      </c>
      <c r="AN27" s="459"/>
      <c r="AO27" s="459"/>
      <c r="AP27" s="459"/>
      <c r="AQ27" s="459"/>
      <c r="AR27" s="501"/>
      <c r="AS27" s="458">
        <v>4088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4110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9446600</v>
      </c>
      <c r="BO28" s="371"/>
      <c r="BP28" s="371"/>
      <c r="BQ28" s="371"/>
      <c r="BR28" s="371"/>
      <c r="BS28" s="371"/>
      <c r="BT28" s="371"/>
      <c r="BU28" s="372"/>
      <c r="BV28" s="370">
        <v>9380727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23</v>
      </c>
      <c r="M29" s="459"/>
      <c r="N29" s="459"/>
      <c r="O29" s="459"/>
      <c r="P29" s="501"/>
      <c r="Q29" s="458">
        <v>3840</v>
      </c>
      <c r="R29" s="459"/>
      <c r="S29" s="459"/>
      <c r="T29" s="459"/>
      <c r="U29" s="459"/>
      <c r="V29" s="501"/>
      <c r="W29" s="556"/>
      <c r="X29" s="557"/>
      <c r="Y29" s="558"/>
      <c r="Z29" s="457" t="s">
        <v>177</v>
      </c>
      <c r="AA29" s="437"/>
      <c r="AB29" s="437"/>
      <c r="AC29" s="437"/>
      <c r="AD29" s="437"/>
      <c r="AE29" s="437"/>
      <c r="AF29" s="437"/>
      <c r="AG29" s="438"/>
      <c r="AH29" s="458">
        <v>880</v>
      </c>
      <c r="AI29" s="459"/>
      <c r="AJ29" s="459"/>
      <c r="AK29" s="459"/>
      <c r="AL29" s="501"/>
      <c r="AM29" s="458">
        <v>2815232</v>
      </c>
      <c r="AN29" s="459"/>
      <c r="AO29" s="459"/>
      <c r="AP29" s="459"/>
      <c r="AQ29" s="459"/>
      <c r="AR29" s="501"/>
      <c r="AS29" s="458">
        <v>3199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5412056</v>
      </c>
      <c r="BO29" s="408"/>
      <c r="BP29" s="408"/>
      <c r="BQ29" s="408"/>
      <c r="BR29" s="408"/>
      <c r="BS29" s="408"/>
      <c r="BT29" s="408"/>
      <c r="BU29" s="409"/>
      <c r="BV29" s="407">
        <v>6011218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6228073</v>
      </c>
      <c r="BO30" s="527"/>
      <c r="BP30" s="527"/>
      <c r="BQ30" s="527"/>
      <c r="BR30" s="527"/>
      <c r="BS30" s="527"/>
      <c r="BT30" s="527"/>
      <c r="BU30" s="528"/>
      <c r="BV30" s="526">
        <v>6295717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横手市病院事業会計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IF('各会計、関係団体の財政状況及び健全化判断比率'!B35="","",'各会計、関係団体の財政状況及び健全化判断比率'!B35)</f>
        <v>市営温泉施設特別会計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秋田県市町村総合事務組合（一般会計）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横手殖林社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横手市水道事業会計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秋田県市町村総合事務組合（交通災害共済事業等特別会計）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天下森振興公社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横手市下水道事業会計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秋田県市町村会館管理組合（一般会計）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ウッディさんない</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市営介護サービス事業特別会計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秋田県後期高齢者医療広域連合（一般会計）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秋田県後期高齢者医療広域連合（後期高齢者医療特別会計）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4FQEs3bS4FLTW/6eNeW6066HcN/b9SzWF5XBIgj7+OfLvF0kdNfvlk1dTWZ2rAfeNq/m6Ze/nQGk/79irk/VNw==" saltValue="EE5ntEEreN4Ar4j6CLExg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8602971</v>
      </c>
      <c r="S5" s="613"/>
      <c r="T5" s="613"/>
      <c r="U5" s="613"/>
      <c r="V5" s="613"/>
      <c r="W5" s="613"/>
      <c r="X5" s="613"/>
      <c r="Y5" s="614"/>
      <c r="Z5" s="615">
        <v>14.7</v>
      </c>
      <c r="AA5" s="615"/>
      <c r="AB5" s="615"/>
      <c r="AC5" s="615"/>
      <c r="AD5" s="616">
        <v>8602971</v>
      </c>
      <c r="AE5" s="616"/>
      <c r="AF5" s="616"/>
      <c r="AG5" s="616"/>
      <c r="AH5" s="616"/>
      <c r="AI5" s="616"/>
      <c r="AJ5" s="616"/>
      <c r="AK5" s="616"/>
      <c r="AL5" s="617">
        <v>28.1</v>
      </c>
      <c r="AM5" s="618"/>
      <c r="AN5" s="618"/>
      <c r="AO5" s="619"/>
      <c r="AP5" s="609" t="s">
        <v>216</v>
      </c>
      <c r="AQ5" s="610"/>
      <c r="AR5" s="610"/>
      <c r="AS5" s="610"/>
      <c r="AT5" s="610"/>
      <c r="AU5" s="610"/>
      <c r="AV5" s="610"/>
      <c r="AW5" s="610"/>
      <c r="AX5" s="610"/>
      <c r="AY5" s="610"/>
      <c r="AZ5" s="610"/>
      <c r="BA5" s="610"/>
      <c r="BB5" s="610"/>
      <c r="BC5" s="610"/>
      <c r="BD5" s="610"/>
      <c r="BE5" s="610"/>
      <c r="BF5" s="611"/>
      <c r="BG5" s="623">
        <v>8562109</v>
      </c>
      <c r="BH5" s="624"/>
      <c r="BI5" s="624"/>
      <c r="BJ5" s="624"/>
      <c r="BK5" s="624"/>
      <c r="BL5" s="624"/>
      <c r="BM5" s="624"/>
      <c r="BN5" s="625"/>
      <c r="BO5" s="626">
        <v>99.5</v>
      </c>
      <c r="BP5" s="626"/>
      <c r="BQ5" s="626"/>
      <c r="BR5" s="626"/>
      <c r="BS5" s="627">
        <v>119260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609279</v>
      </c>
      <c r="S6" s="624"/>
      <c r="T6" s="624"/>
      <c r="U6" s="624"/>
      <c r="V6" s="624"/>
      <c r="W6" s="624"/>
      <c r="X6" s="624"/>
      <c r="Y6" s="625"/>
      <c r="Z6" s="626">
        <v>1</v>
      </c>
      <c r="AA6" s="626"/>
      <c r="AB6" s="626"/>
      <c r="AC6" s="626"/>
      <c r="AD6" s="627">
        <v>609279</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8562109</v>
      </c>
      <c r="BH6" s="624"/>
      <c r="BI6" s="624"/>
      <c r="BJ6" s="624"/>
      <c r="BK6" s="624"/>
      <c r="BL6" s="624"/>
      <c r="BM6" s="624"/>
      <c r="BN6" s="625"/>
      <c r="BO6" s="626">
        <v>99.5</v>
      </c>
      <c r="BP6" s="626"/>
      <c r="BQ6" s="626"/>
      <c r="BR6" s="626"/>
      <c r="BS6" s="627">
        <v>119260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284020</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283561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2103</v>
      </c>
      <c r="S7" s="624"/>
      <c r="T7" s="624"/>
      <c r="U7" s="624"/>
      <c r="V7" s="624"/>
      <c r="W7" s="624"/>
      <c r="X7" s="624"/>
      <c r="Y7" s="625"/>
      <c r="Z7" s="626">
        <v>0</v>
      </c>
      <c r="AA7" s="626"/>
      <c r="AB7" s="626"/>
      <c r="AC7" s="626"/>
      <c r="AD7" s="627">
        <v>2103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3638876</v>
      </c>
      <c r="BH7" s="624"/>
      <c r="BI7" s="624"/>
      <c r="BJ7" s="624"/>
      <c r="BK7" s="624"/>
      <c r="BL7" s="624"/>
      <c r="BM7" s="624"/>
      <c r="BN7" s="625"/>
      <c r="BO7" s="626">
        <v>42.3</v>
      </c>
      <c r="BP7" s="626"/>
      <c r="BQ7" s="626"/>
      <c r="BR7" s="626"/>
      <c r="BS7" s="627">
        <v>119260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8938974</v>
      </c>
      <c r="CS7" s="624"/>
      <c r="CT7" s="624"/>
      <c r="CU7" s="624"/>
      <c r="CV7" s="624"/>
      <c r="CW7" s="624"/>
      <c r="CX7" s="624"/>
      <c r="CY7" s="625"/>
      <c r="CZ7" s="626">
        <v>16.100000000000001</v>
      </c>
      <c r="DA7" s="626"/>
      <c r="DB7" s="626"/>
      <c r="DC7" s="626"/>
      <c r="DD7" s="632">
        <v>1681514</v>
      </c>
      <c r="DE7" s="624"/>
      <c r="DF7" s="624"/>
      <c r="DG7" s="624"/>
      <c r="DH7" s="624"/>
      <c r="DI7" s="624"/>
      <c r="DJ7" s="624"/>
      <c r="DK7" s="624"/>
      <c r="DL7" s="624"/>
      <c r="DM7" s="624"/>
      <c r="DN7" s="624"/>
      <c r="DO7" s="624"/>
      <c r="DP7" s="625"/>
      <c r="DQ7" s="632">
        <v>6836264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23131</v>
      </c>
      <c r="S8" s="624"/>
      <c r="T8" s="624"/>
      <c r="U8" s="624"/>
      <c r="V8" s="624"/>
      <c r="W8" s="624"/>
      <c r="X8" s="624"/>
      <c r="Y8" s="625"/>
      <c r="Z8" s="626">
        <v>0</v>
      </c>
      <c r="AA8" s="626"/>
      <c r="AB8" s="626"/>
      <c r="AC8" s="626"/>
      <c r="AD8" s="627">
        <v>23131</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142229</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16981352</v>
      </c>
      <c r="CS8" s="624"/>
      <c r="CT8" s="624"/>
      <c r="CU8" s="624"/>
      <c r="CV8" s="624"/>
      <c r="CW8" s="624"/>
      <c r="CX8" s="624"/>
      <c r="CY8" s="625"/>
      <c r="CZ8" s="626">
        <v>30.7</v>
      </c>
      <c r="DA8" s="626"/>
      <c r="DB8" s="626"/>
      <c r="DC8" s="626"/>
      <c r="DD8" s="632">
        <v>54183</v>
      </c>
      <c r="DE8" s="624"/>
      <c r="DF8" s="624"/>
      <c r="DG8" s="624"/>
      <c r="DH8" s="624"/>
      <c r="DI8" s="624"/>
      <c r="DJ8" s="624"/>
      <c r="DK8" s="624"/>
      <c r="DL8" s="624"/>
      <c r="DM8" s="624"/>
      <c r="DN8" s="624"/>
      <c r="DO8" s="624"/>
      <c r="DP8" s="625"/>
      <c r="DQ8" s="632">
        <v>9540745</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31035</v>
      </c>
      <c r="S9" s="624"/>
      <c r="T9" s="624"/>
      <c r="U9" s="624"/>
      <c r="V9" s="624"/>
      <c r="W9" s="624"/>
      <c r="X9" s="624"/>
      <c r="Y9" s="625"/>
      <c r="Z9" s="626">
        <v>0.1</v>
      </c>
      <c r="AA9" s="626"/>
      <c r="AB9" s="626"/>
      <c r="AC9" s="626"/>
      <c r="AD9" s="627">
        <v>31035</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2967336</v>
      </c>
      <c r="BH9" s="624"/>
      <c r="BI9" s="624"/>
      <c r="BJ9" s="624"/>
      <c r="BK9" s="624"/>
      <c r="BL9" s="624"/>
      <c r="BM9" s="624"/>
      <c r="BN9" s="625"/>
      <c r="BO9" s="626">
        <v>34.5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4665631</v>
      </c>
      <c r="CS9" s="624"/>
      <c r="CT9" s="624"/>
      <c r="CU9" s="624"/>
      <c r="CV9" s="624"/>
      <c r="CW9" s="624"/>
      <c r="CX9" s="624"/>
      <c r="CY9" s="625"/>
      <c r="CZ9" s="626">
        <v>8.4</v>
      </c>
      <c r="DA9" s="626"/>
      <c r="DB9" s="626"/>
      <c r="DC9" s="626"/>
      <c r="DD9" s="632">
        <v>984277</v>
      </c>
      <c r="DE9" s="624"/>
      <c r="DF9" s="624"/>
      <c r="DG9" s="624"/>
      <c r="DH9" s="624"/>
      <c r="DI9" s="624"/>
      <c r="DJ9" s="624"/>
      <c r="DK9" s="624"/>
      <c r="DL9" s="624"/>
      <c r="DM9" s="624"/>
      <c r="DN9" s="624"/>
      <c r="DO9" s="624"/>
      <c r="DP9" s="625"/>
      <c r="DQ9" s="632">
        <v>3028869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265661</v>
      </c>
      <c r="BH10" s="624"/>
      <c r="BI10" s="624"/>
      <c r="BJ10" s="624"/>
      <c r="BK10" s="624"/>
      <c r="BL10" s="624"/>
      <c r="BM10" s="624"/>
      <c r="BN10" s="625"/>
      <c r="BO10" s="626">
        <v>3.1</v>
      </c>
      <c r="BP10" s="626"/>
      <c r="BQ10" s="626"/>
      <c r="BR10" s="626"/>
      <c r="BS10" s="627">
        <v>44010</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128511</v>
      </c>
      <c r="CS10" s="624"/>
      <c r="CT10" s="624"/>
      <c r="CU10" s="624"/>
      <c r="CV10" s="624"/>
      <c r="CW10" s="624"/>
      <c r="CX10" s="624"/>
      <c r="CY10" s="625"/>
      <c r="CZ10" s="626">
        <v>0.2</v>
      </c>
      <c r="DA10" s="626"/>
      <c r="DB10" s="626"/>
      <c r="DC10" s="626"/>
      <c r="DD10" s="632">
        <v>10772</v>
      </c>
      <c r="DE10" s="624"/>
      <c r="DF10" s="624"/>
      <c r="DG10" s="624"/>
      <c r="DH10" s="624"/>
      <c r="DI10" s="624"/>
      <c r="DJ10" s="624"/>
      <c r="DK10" s="624"/>
      <c r="DL10" s="624"/>
      <c r="DM10" s="624"/>
      <c r="DN10" s="624"/>
      <c r="DO10" s="624"/>
      <c r="DP10" s="625"/>
      <c r="DQ10" s="632">
        <v>52499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2239803</v>
      </c>
      <c r="S11" s="624"/>
      <c r="T11" s="624"/>
      <c r="U11" s="624"/>
      <c r="V11" s="624"/>
      <c r="W11" s="624"/>
      <c r="X11" s="624"/>
      <c r="Y11" s="625"/>
      <c r="Z11" s="628">
        <v>3.8</v>
      </c>
      <c r="AA11" s="629"/>
      <c r="AB11" s="629"/>
      <c r="AC11" s="635"/>
      <c r="AD11" s="632">
        <v>2239803</v>
      </c>
      <c r="AE11" s="624"/>
      <c r="AF11" s="624"/>
      <c r="AG11" s="624"/>
      <c r="AH11" s="624"/>
      <c r="AI11" s="624"/>
      <c r="AJ11" s="624"/>
      <c r="AK11" s="625"/>
      <c r="AL11" s="628">
        <v>7.3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263650</v>
      </c>
      <c r="BH11" s="624"/>
      <c r="BI11" s="624"/>
      <c r="BJ11" s="624"/>
      <c r="BK11" s="624"/>
      <c r="BL11" s="624"/>
      <c r="BM11" s="624"/>
      <c r="BN11" s="625"/>
      <c r="BO11" s="626">
        <v>3.1</v>
      </c>
      <c r="BP11" s="626"/>
      <c r="BQ11" s="626"/>
      <c r="BR11" s="626"/>
      <c r="BS11" s="627">
        <v>75250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3817146</v>
      </c>
      <c r="CS11" s="624"/>
      <c r="CT11" s="624"/>
      <c r="CU11" s="624"/>
      <c r="CV11" s="624"/>
      <c r="CW11" s="624"/>
      <c r="CX11" s="624"/>
      <c r="CY11" s="625"/>
      <c r="CZ11" s="626">
        <v>6.9</v>
      </c>
      <c r="DA11" s="626"/>
      <c r="DB11" s="626"/>
      <c r="DC11" s="626"/>
      <c r="DD11" s="632">
        <v>694042</v>
      </c>
      <c r="DE11" s="624"/>
      <c r="DF11" s="624"/>
      <c r="DG11" s="624"/>
      <c r="DH11" s="624"/>
      <c r="DI11" s="624"/>
      <c r="DJ11" s="624"/>
      <c r="DK11" s="624"/>
      <c r="DL11" s="624"/>
      <c r="DM11" s="624"/>
      <c r="DN11" s="624"/>
      <c r="DO11" s="624"/>
      <c r="DP11" s="625"/>
      <c r="DQ11" s="632">
        <v>1612160</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6361</v>
      </c>
      <c r="S12" s="624"/>
      <c r="T12" s="624"/>
      <c r="U12" s="624"/>
      <c r="V12" s="624"/>
      <c r="W12" s="624"/>
      <c r="X12" s="624"/>
      <c r="Y12" s="625"/>
      <c r="Z12" s="626">
        <v>0</v>
      </c>
      <c r="AA12" s="626"/>
      <c r="AB12" s="626"/>
      <c r="AC12" s="626"/>
      <c r="AD12" s="627">
        <v>6361</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3885769</v>
      </c>
      <c r="BH12" s="624"/>
      <c r="BI12" s="624"/>
      <c r="BJ12" s="624"/>
      <c r="BK12" s="624"/>
      <c r="BL12" s="624"/>
      <c r="BM12" s="624"/>
      <c r="BN12" s="625"/>
      <c r="BO12" s="626">
        <v>45.2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2101664</v>
      </c>
      <c r="CS12" s="624"/>
      <c r="CT12" s="624"/>
      <c r="CU12" s="624"/>
      <c r="CV12" s="624"/>
      <c r="CW12" s="624"/>
      <c r="CX12" s="624"/>
      <c r="CY12" s="625"/>
      <c r="CZ12" s="626">
        <v>3.8</v>
      </c>
      <c r="DA12" s="626"/>
      <c r="DB12" s="626"/>
      <c r="DC12" s="626"/>
      <c r="DD12" s="632">
        <v>269593</v>
      </c>
      <c r="DE12" s="624"/>
      <c r="DF12" s="624"/>
      <c r="DG12" s="624"/>
      <c r="DH12" s="624"/>
      <c r="DI12" s="624"/>
      <c r="DJ12" s="624"/>
      <c r="DK12" s="624"/>
      <c r="DL12" s="624"/>
      <c r="DM12" s="624"/>
      <c r="DN12" s="624"/>
      <c r="DO12" s="624"/>
      <c r="DP12" s="625"/>
      <c r="DQ12" s="632">
        <v>1301025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3870505</v>
      </c>
      <c r="BH13" s="624"/>
      <c r="BI13" s="624"/>
      <c r="BJ13" s="624"/>
      <c r="BK13" s="624"/>
      <c r="BL13" s="624"/>
      <c r="BM13" s="624"/>
      <c r="BN13" s="625"/>
      <c r="BO13" s="626">
        <v>45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5493206</v>
      </c>
      <c r="CS13" s="624"/>
      <c r="CT13" s="624"/>
      <c r="CU13" s="624"/>
      <c r="CV13" s="624"/>
      <c r="CW13" s="624"/>
      <c r="CX13" s="624"/>
      <c r="CY13" s="625"/>
      <c r="CZ13" s="626">
        <v>9.9</v>
      </c>
      <c r="DA13" s="626"/>
      <c r="DB13" s="626"/>
      <c r="DC13" s="626"/>
      <c r="DD13" s="632">
        <v>2178014</v>
      </c>
      <c r="DE13" s="624"/>
      <c r="DF13" s="624"/>
      <c r="DG13" s="624"/>
      <c r="DH13" s="624"/>
      <c r="DI13" s="624"/>
      <c r="DJ13" s="624"/>
      <c r="DK13" s="624"/>
      <c r="DL13" s="624"/>
      <c r="DM13" s="624"/>
      <c r="DN13" s="624"/>
      <c r="DO13" s="624"/>
      <c r="DP13" s="625"/>
      <c r="DQ13" s="632">
        <v>3784632</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2883</v>
      </c>
      <c r="S14" s="624"/>
      <c r="T14" s="624"/>
      <c r="U14" s="624"/>
      <c r="V14" s="624"/>
      <c r="W14" s="624"/>
      <c r="X14" s="624"/>
      <c r="Y14" s="625"/>
      <c r="Z14" s="626">
        <v>0</v>
      </c>
      <c r="AA14" s="626"/>
      <c r="AB14" s="626"/>
      <c r="AC14" s="626"/>
      <c r="AD14" s="627">
        <v>2883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371770</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1801105</v>
      </c>
      <c r="CS14" s="624"/>
      <c r="CT14" s="624"/>
      <c r="CU14" s="624"/>
      <c r="CV14" s="624"/>
      <c r="CW14" s="624"/>
      <c r="CX14" s="624"/>
      <c r="CY14" s="625"/>
      <c r="CZ14" s="626">
        <v>3.3</v>
      </c>
      <c r="DA14" s="626"/>
      <c r="DB14" s="626"/>
      <c r="DC14" s="626"/>
      <c r="DD14" s="632">
        <v>173367</v>
      </c>
      <c r="DE14" s="624"/>
      <c r="DF14" s="624"/>
      <c r="DG14" s="624"/>
      <c r="DH14" s="624"/>
      <c r="DI14" s="624"/>
      <c r="DJ14" s="624"/>
      <c r="DK14" s="624"/>
      <c r="DL14" s="624"/>
      <c r="DM14" s="624"/>
      <c r="DN14" s="624"/>
      <c r="DO14" s="624"/>
      <c r="DP14" s="625"/>
      <c r="DQ14" s="632">
        <v>1606534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665694</v>
      </c>
      <c r="BH15" s="624"/>
      <c r="BI15" s="624"/>
      <c r="BJ15" s="624"/>
      <c r="BK15" s="624"/>
      <c r="BL15" s="624"/>
      <c r="BM15" s="624"/>
      <c r="BN15" s="625"/>
      <c r="BO15" s="626">
        <v>7.7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4105975</v>
      </c>
      <c r="CS15" s="624"/>
      <c r="CT15" s="624"/>
      <c r="CU15" s="624"/>
      <c r="CV15" s="624"/>
      <c r="CW15" s="624"/>
      <c r="CX15" s="624"/>
      <c r="CY15" s="625"/>
      <c r="CZ15" s="626">
        <v>7.4</v>
      </c>
      <c r="DA15" s="626"/>
      <c r="DB15" s="626"/>
      <c r="DC15" s="626"/>
      <c r="DD15" s="632">
        <v>808859</v>
      </c>
      <c r="DE15" s="624"/>
      <c r="DF15" s="624"/>
      <c r="DG15" s="624"/>
      <c r="DH15" s="624"/>
      <c r="DI15" s="624"/>
      <c r="DJ15" s="624"/>
      <c r="DK15" s="624"/>
      <c r="DL15" s="624"/>
      <c r="DM15" s="624"/>
      <c r="DN15" s="624"/>
      <c r="DO15" s="624"/>
      <c r="DP15" s="625"/>
      <c r="DQ15" s="632">
        <v>2968953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38831</v>
      </c>
      <c r="S16" s="624"/>
      <c r="T16" s="624"/>
      <c r="U16" s="624"/>
      <c r="V16" s="624"/>
      <c r="W16" s="624"/>
      <c r="X16" s="624"/>
      <c r="Y16" s="625"/>
      <c r="Z16" s="626">
        <v>0.1</v>
      </c>
      <c r="AA16" s="626"/>
      <c r="AB16" s="626"/>
      <c r="AC16" s="626"/>
      <c r="AD16" s="627">
        <v>38831</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100251</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22319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155500</v>
      </c>
      <c r="S17" s="624"/>
      <c r="T17" s="624"/>
      <c r="U17" s="624"/>
      <c r="V17" s="624"/>
      <c r="W17" s="624"/>
      <c r="X17" s="624"/>
      <c r="Y17" s="625"/>
      <c r="Z17" s="626">
        <v>0.3</v>
      </c>
      <c r="AA17" s="626"/>
      <c r="AB17" s="626"/>
      <c r="AC17" s="626"/>
      <c r="AD17" s="627">
        <v>155500</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6963830</v>
      </c>
      <c r="CS17" s="624"/>
      <c r="CT17" s="624"/>
      <c r="CU17" s="624"/>
      <c r="CV17" s="624"/>
      <c r="CW17" s="624"/>
      <c r="CX17" s="624"/>
      <c r="CY17" s="625"/>
      <c r="CZ17" s="626">
        <v>12.6</v>
      </c>
      <c r="DA17" s="626"/>
      <c r="DB17" s="626"/>
      <c r="DC17" s="626"/>
      <c r="DD17" s="632" t="s">
        <v>122</v>
      </c>
      <c r="DE17" s="624"/>
      <c r="DF17" s="624"/>
      <c r="DG17" s="624"/>
      <c r="DH17" s="624"/>
      <c r="DI17" s="624"/>
      <c r="DJ17" s="624"/>
      <c r="DK17" s="624"/>
      <c r="DL17" s="624"/>
      <c r="DM17" s="624"/>
      <c r="DN17" s="624"/>
      <c r="DO17" s="624"/>
      <c r="DP17" s="625"/>
      <c r="DQ17" s="632">
        <v>6865998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67179</v>
      </c>
      <c r="S18" s="624"/>
      <c r="T18" s="624"/>
      <c r="U18" s="624"/>
      <c r="V18" s="624"/>
      <c r="W18" s="624"/>
      <c r="X18" s="624"/>
      <c r="Y18" s="625"/>
      <c r="Z18" s="626">
        <v>0.1</v>
      </c>
      <c r="AA18" s="626"/>
      <c r="AB18" s="626"/>
      <c r="AC18" s="626"/>
      <c r="AD18" s="627">
        <v>67179</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64058</v>
      </c>
      <c r="S19" s="624"/>
      <c r="T19" s="624"/>
      <c r="U19" s="624"/>
      <c r="V19" s="624"/>
      <c r="W19" s="624"/>
      <c r="X19" s="624"/>
      <c r="Y19" s="625"/>
      <c r="Z19" s="626">
        <v>0.1</v>
      </c>
      <c r="AA19" s="626"/>
      <c r="AB19" s="626"/>
      <c r="AC19" s="626"/>
      <c r="AD19" s="627">
        <v>64058</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40862</v>
      </c>
      <c r="BH19" s="624"/>
      <c r="BI19" s="624"/>
      <c r="BJ19" s="624"/>
      <c r="BK19" s="624"/>
      <c r="BL19" s="624"/>
      <c r="BM19" s="624"/>
      <c r="BN19" s="625"/>
      <c r="BO19" s="626">
        <v>0.5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3121</v>
      </c>
      <c r="S20" s="624"/>
      <c r="T20" s="624"/>
      <c r="U20" s="624"/>
      <c r="V20" s="624"/>
      <c r="W20" s="624"/>
      <c r="X20" s="624"/>
      <c r="Y20" s="625"/>
      <c r="Z20" s="626">
        <v>0</v>
      </c>
      <c r="AA20" s="626"/>
      <c r="AB20" s="626"/>
      <c r="AC20" s="626"/>
      <c r="AD20" s="627">
        <v>3121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40862</v>
      </c>
      <c r="BH20" s="624"/>
      <c r="BI20" s="624"/>
      <c r="BJ20" s="624"/>
      <c r="BK20" s="624"/>
      <c r="BL20" s="624"/>
      <c r="BM20" s="624"/>
      <c r="BN20" s="625"/>
      <c r="BO20" s="626">
        <v>0.5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55381665</v>
      </c>
      <c r="CS20" s="624"/>
      <c r="CT20" s="624"/>
      <c r="CU20" s="624"/>
      <c r="CV20" s="624"/>
      <c r="CW20" s="624"/>
      <c r="CX20" s="624"/>
      <c r="CY20" s="625"/>
      <c r="CZ20" s="626">
        <v>100</v>
      </c>
      <c r="DA20" s="626"/>
      <c r="DB20" s="626"/>
      <c r="DC20" s="626"/>
      <c r="DD20" s="632">
        <v>6854621</v>
      </c>
      <c r="DE20" s="624"/>
      <c r="DF20" s="624"/>
      <c r="DG20" s="624"/>
      <c r="DH20" s="624"/>
      <c r="DI20" s="624"/>
      <c r="DJ20" s="624"/>
      <c r="DK20" s="624"/>
      <c r="DL20" s="624"/>
      <c r="DM20" s="624"/>
      <c r="DN20" s="624"/>
      <c r="DO20" s="624"/>
      <c r="DP20" s="625"/>
      <c r="DQ20" s="632">
        <v>37903559</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21066282</v>
      </c>
      <c r="S21" s="624"/>
      <c r="T21" s="624"/>
      <c r="U21" s="624"/>
      <c r="V21" s="624"/>
      <c r="W21" s="624"/>
      <c r="X21" s="624"/>
      <c r="Y21" s="625"/>
      <c r="Z21" s="626">
        <v>36.1</v>
      </c>
      <c r="AA21" s="626"/>
      <c r="AB21" s="626"/>
      <c r="AC21" s="626"/>
      <c r="AD21" s="627">
        <v>18701683</v>
      </c>
      <c r="AE21" s="627"/>
      <c r="AF21" s="627"/>
      <c r="AG21" s="627"/>
      <c r="AH21" s="627"/>
      <c r="AI21" s="627"/>
      <c r="AJ21" s="627"/>
      <c r="AK21" s="627"/>
      <c r="AL21" s="628">
        <v>61.2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40862</v>
      </c>
      <c r="BH21" s="624"/>
      <c r="BI21" s="624"/>
      <c r="BJ21" s="624"/>
      <c r="BK21" s="624"/>
      <c r="BL21" s="624"/>
      <c r="BM21" s="624"/>
      <c r="BN21" s="625"/>
      <c r="BO21" s="626">
        <v>0.5</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18701683</v>
      </c>
      <c r="S22" s="624"/>
      <c r="T22" s="624"/>
      <c r="U22" s="624"/>
      <c r="V22" s="624"/>
      <c r="W22" s="624"/>
      <c r="X22" s="624"/>
      <c r="Y22" s="625"/>
      <c r="Z22" s="626">
        <v>32</v>
      </c>
      <c r="AA22" s="626"/>
      <c r="AB22" s="626"/>
      <c r="AC22" s="626"/>
      <c r="AD22" s="627">
        <v>18701683</v>
      </c>
      <c r="AE22" s="627"/>
      <c r="AF22" s="627"/>
      <c r="AG22" s="627"/>
      <c r="AH22" s="627"/>
      <c r="AI22" s="627"/>
      <c r="AJ22" s="627"/>
      <c r="AK22" s="627"/>
      <c r="AL22" s="628">
        <v>61.2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2364595</v>
      </c>
      <c r="S23" s="624"/>
      <c r="T23" s="624"/>
      <c r="U23" s="624"/>
      <c r="V23" s="624"/>
      <c r="W23" s="624"/>
      <c r="X23" s="624"/>
      <c r="Y23" s="625"/>
      <c r="Z23" s="626">
        <v>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4</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26271595</v>
      </c>
      <c r="CS24" s="613"/>
      <c r="CT24" s="613"/>
      <c r="CU24" s="613"/>
      <c r="CV24" s="613"/>
      <c r="CW24" s="613"/>
      <c r="CX24" s="613"/>
      <c r="CY24" s="614"/>
      <c r="CZ24" s="617">
        <v>47.4</v>
      </c>
      <c r="DA24" s="618"/>
      <c r="DB24" s="618"/>
      <c r="DC24" s="634"/>
      <c r="DD24" s="653">
        <v>19516938</v>
      </c>
      <c r="DE24" s="613"/>
      <c r="DF24" s="613"/>
      <c r="DG24" s="613"/>
      <c r="DH24" s="613"/>
      <c r="DI24" s="613"/>
      <c r="DJ24" s="613"/>
      <c r="DK24" s="614"/>
      <c r="DL24" s="653">
        <v>18245586</v>
      </c>
      <c r="DM24" s="613"/>
      <c r="DN24" s="613"/>
      <c r="DO24" s="613"/>
      <c r="DP24" s="613"/>
      <c r="DQ24" s="613"/>
      <c r="DR24" s="613"/>
      <c r="DS24" s="613"/>
      <c r="DT24" s="613"/>
      <c r="DU24" s="613"/>
      <c r="DV24" s="614"/>
      <c r="DW24" s="617">
        <v>59.6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32845358</v>
      </c>
      <c r="S25" s="624"/>
      <c r="T25" s="624"/>
      <c r="U25" s="624"/>
      <c r="V25" s="624"/>
      <c r="W25" s="624"/>
      <c r="X25" s="624"/>
      <c r="Y25" s="625"/>
      <c r="Z25" s="626">
        <v>56.2</v>
      </c>
      <c r="AA25" s="626"/>
      <c r="AB25" s="626"/>
      <c r="AC25" s="626"/>
      <c r="AD25" s="627">
        <v>30480759</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9269939</v>
      </c>
      <c r="CS25" s="656"/>
      <c r="CT25" s="656"/>
      <c r="CU25" s="656"/>
      <c r="CV25" s="656"/>
      <c r="CW25" s="656"/>
      <c r="CX25" s="656"/>
      <c r="CY25" s="657"/>
      <c r="CZ25" s="628">
        <v>16.7</v>
      </c>
      <c r="DA25" s="654"/>
      <c r="DB25" s="654"/>
      <c r="DC25" s="658"/>
      <c r="DD25" s="632">
        <v>8759926</v>
      </c>
      <c r="DE25" s="656"/>
      <c r="DF25" s="656"/>
      <c r="DG25" s="656"/>
      <c r="DH25" s="656"/>
      <c r="DI25" s="656"/>
      <c r="DJ25" s="656"/>
      <c r="DK25" s="657"/>
      <c r="DL25" s="632">
        <v>8683564</v>
      </c>
      <c r="DM25" s="656"/>
      <c r="DN25" s="656"/>
      <c r="DO25" s="656"/>
      <c r="DP25" s="656"/>
      <c r="DQ25" s="656"/>
      <c r="DR25" s="656"/>
      <c r="DS25" s="656"/>
      <c r="DT25" s="656"/>
      <c r="DU25" s="656"/>
      <c r="DV25" s="657"/>
      <c r="DW25" s="628">
        <v>28.4</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7207</v>
      </c>
      <c r="S26" s="624"/>
      <c r="T26" s="624"/>
      <c r="U26" s="624"/>
      <c r="V26" s="624"/>
      <c r="W26" s="624"/>
      <c r="X26" s="624"/>
      <c r="Y26" s="625"/>
      <c r="Z26" s="626">
        <v>0</v>
      </c>
      <c r="AA26" s="626"/>
      <c r="AB26" s="626"/>
      <c r="AC26" s="626"/>
      <c r="AD26" s="627">
        <v>7207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5518598</v>
      </c>
      <c r="CS26" s="624"/>
      <c r="CT26" s="624"/>
      <c r="CU26" s="624"/>
      <c r="CV26" s="624"/>
      <c r="CW26" s="624"/>
      <c r="CX26" s="624"/>
      <c r="CY26" s="625"/>
      <c r="CZ26" s="628">
        <v>10</v>
      </c>
      <c r="DA26" s="654"/>
      <c r="DB26" s="654"/>
      <c r="DC26" s="658"/>
      <c r="DD26" s="632">
        <v>5270167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183712</v>
      </c>
      <c r="S27" s="624"/>
      <c r="T27" s="624"/>
      <c r="U27" s="624"/>
      <c r="V27" s="624"/>
      <c r="W27" s="624"/>
      <c r="X27" s="624"/>
      <c r="Y27" s="625"/>
      <c r="Z27" s="626">
        <v>0.3</v>
      </c>
      <c r="AA27" s="626"/>
      <c r="AB27" s="626"/>
      <c r="AC27" s="626"/>
      <c r="AD27" s="627">
        <v>275</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8602971</v>
      </c>
      <c r="BH27" s="624"/>
      <c r="BI27" s="624"/>
      <c r="BJ27" s="624"/>
      <c r="BK27" s="624"/>
      <c r="BL27" s="624"/>
      <c r="BM27" s="624"/>
      <c r="BN27" s="625"/>
      <c r="BO27" s="626">
        <v>100</v>
      </c>
      <c r="BP27" s="626"/>
      <c r="BQ27" s="626"/>
      <c r="BR27" s="626"/>
      <c r="BS27" s="627">
        <v>119260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10037826</v>
      </c>
      <c r="CS27" s="656"/>
      <c r="CT27" s="656"/>
      <c r="CU27" s="656"/>
      <c r="CV27" s="656"/>
      <c r="CW27" s="656"/>
      <c r="CX27" s="656"/>
      <c r="CY27" s="657"/>
      <c r="CZ27" s="628">
        <v>18.100000000000001</v>
      </c>
      <c r="DA27" s="654"/>
      <c r="DB27" s="654"/>
      <c r="DC27" s="658"/>
      <c r="DD27" s="632">
        <v>3891014</v>
      </c>
      <c r="DE27" s="656"/>
      <c r="DF27" s="656"/>
      <c r="DG27" s="656"/>
      <c r="DH27" s="656"/>
      <c r="DI27" s="656"/>
      <c r="DJ27" s="656"/>
      <c r="DK27" s="657"/>
      <c r="DL27" s="632">
        <v>2696024</v>
      </c>
      <c r="DM27" s="656"/>
      <c r="DN27" s="656"/>
      <c r="DO27" s="656"/>
      <c r="DP27" s="656"/>
      <c r="DQ27" s="656"/>
      <c r="DR27" s="656"/>
      <c r="DS27" s="656"/>
      <c r="DT27" s="656"/>
      <c r="DU27" s="656"/>
      <c r="DV27" s="657"/>
      <c r="DW27" s="628">
        <v>8.8000000000000007</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266513</v>
      </c>
      <c r="S28" s="624"/>
      <c r="T28" s="624"/>
      <c r="U28" s="624"/>
      <c r="V28" s="624"/>
      <c r="W28" s="624"/>
      <c r="X28" s="624"/>
      <c r="Y28" s="625"/>
      <c r="Z28" s="626">
        <v>0.5</v>
      </c>
      <c r="AA28" s="626"/>
      <c r="AB28" s="626"/>
      <c r="AC28" s="626"/>
      <c r="AD28" s="627">
        <v>35032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6963830</v>
      </c>
      <c r="CS28" s="624"/>
      <c r="CT28" s="624"/>
      <c r="CU28" s="624"/>
      <c r="CV28" s="624"/>
      <c r="CW28" s="624"/>
      <c r="CX28" s="624"/>
      <c r="CY28" s="625"/>
      <c r="CZ28" s="628">
        <v>12.6</v>
      </c>
      <c r="DA28" s="654"/>
      <c r="DB28" s="654"/>
      <c r="DC28" s="658"/>
      <c r="DD28" s="632">
        <v>6865998</v>
      </c>
      <c r="DE28" s="624"/>
      <c r="DF28" s="624"/>
      <c r="DG28" s="624"/>
      <c r="DH28" s="624"/>
      <c r="DI28" s="624"/>
      <c r="DJ28" s="624"/>
      <c r="DK28" s="625"/>
      <c r="DL28" s="632">
        <v>6865998</v>
      </c>
      <c r="DM28" s="624"/>
      <c r="DN28" s="624"/>
      <c r="DO28" s="624"/>
      <c r="DP28" s="624"/>
      <c r="DQ28" s="624"/>
      <c r="DR28" s="624"/>
      <c r="DS28" s="624"/>
      <c r="DT28" s="624"/>
      <c r="DU28" s="624"/>
      <c r="DV28" s="625"/>
      <c r="DW28" s="628">
        <v>22.4</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275197</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6963830</v>
      </c>
      <c r="CS29" s="656"/>
      <c r="CT29" s="656"/>
      <c r="CU29" s="656"/>
      <c r="CV29" s="656"/>
      <c r="CW29" s="656"/>
      <c r="CX29" s="656"/>
      <c r="CY29" s="657"/>
      <c r="CZ29" s="628">
        <v>12.6</v>
      </c>
      <c r="DA29" s="654"/>
      <c r="DB29" s="654"/>
      <c r="DC29" s="658"/>
      <c r="DD29" s="632">
        <v>6865998</v>
      </c>
      <c r="DE29" s="656"/>
      <c r="DF29" s="656"/>
      <c r="DG29" s="656"/>
      <c r="DH29" s="656"/>
      <c r="DI29" s="656"/>
      <c r="DJ29" s="656"/>
      <c r="DK29" s="657"/>
      <c r="DL29" s="632">
        <v>6865998</v>
      </c>
      <c r="DM29" s="656"/>
      <c r="DN29" s="656"/>
      <c r="DO29" s="656"/>
      <c r="DP29" s="656"/>
      <c r="DQ29" s="656"/>
      <c r="DR29" s="656"/>
      <c r="DS29" s="656"/>
      <c r="DT29" s="656"/>
      <c r="DU29" s="656"/>
      <c r="DV29" s="657"/>
      <c r="DW29" s="628">
        <v>22.4</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7953395</v>
      </c>
      <c r="S30" s="624"/>
      <c r="T30" s="624"/>
      <c r="U30" s="624"/>
      <c r="V30" s="624"/>
      <c r="W30" s="624"/>
      <c r="X30" s="624"/>
      <c r="Y30" s="625"/>
      <c r="Z30" s="626">
        <v>13.6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6745696</v>
      </c>
      <c r="CS30" s="624"/>
      <c r="CT30" s="624"/>
      <c r="CU30" s="624"/>
      <c r="CV30" s="624"/>
      <c r="CW30" s="624"/>
      <c r="CX30" s="624"/>
      <c r="CY30" s="625"/>
      <c r="CZ30" s="628">
        <v>12.2</v>
      </c>
      <c r="DA30" s="654"/>
      <c r="DB30" s="654"/>
      <c r="DC30" s="658"/>
      <c r="DD30" s="632">
        <v>6647864</v>
      </c>
      <c r="DE30" s="624"/>
      <c r="DF30" s="624"/>
      <c r="DG30" s="624"/>
      <c r="DH30" s="624"/>
      <c r="DI30" s="624"/>
      <c r="DJ30" s="624"/>
      <c r="DK30" s="625"/>
      <c r="DL30" s="632">
        <v>6647864</v>
      </c>
      <c r="DM30" s="624"/>
      <c r="DN30" s="624"/>
      <c r="DO30" s="624"/>
      <c r="DP30" s="624"/>
      <c r="DQ30" s="624"/>
      <c r="DR30" s="624"/>
      <c r="DS30" s="624"/>
      <c r="DT30" s="624"/>
      <c r="DU30" s="624"/>
      <c r="DV30" s="625"/>
      <c r="DW30" s="628">
        <v>21.7</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98.9</v>
      </c>
      <c r="BH31" s="667"/>
      <c r="BI31" s="667"/>
      <c r="BJ31" s="667"/>
      <c r="BK31" s="667"/>
      <c r="BL31" s="667"/>
      <c r="BM31" s="618">
        <v>95.1</v>
      </c>
      <c r="BN31" s="667"/>
      <c r="BO31" s="667"/>
      <c r="BP31" s="667"/>
      <c r="BQ31" s="668"/>
      <c r="BR31" s="679">
        <v>98.9</v>
      </c>
      <c r="BS31" s="667"/>
      <c r="BT31" s="667"/>
      <c r="BU31" s="667"/>
      <c r="BV31" s="667"/>
      <c r="BW31" s="667"/>
      <c r="BX31" s="618">
        <v>95</v>
      </c>
      <c r="BY31" s="667"/>
      <c r="BZ31" s="667"/>
      <c r="CA31" s="667"/>
      <c r="CB31" s="668"/>
      <c r="CD31" s="661"/>
      <c r="CE31" s="662"/>
      <c r="CF31" s="620" t="s">
        <v>300</v>
      </c>
      <c r="CG31" s="621"/>
      <c r="CH31" s="621"/>
      <c r="CI31" s="621"/>
      <c r="CJ31" s="621"/>
      <c r="CK31" s="621"/>
      <c r="CL31" s="621"/>
      <c r="CM31" s="621"/>
      <c r="CN31" s="621"/>
      <c r="CO31" s="621"/>
      <c r="CP31" s="621"/>
      <c r="CQ31" s="622"/>
      <c r="CR31" s="623">
        <v>218134</v>
      </c>
      <c r="CS31" s="656"/>
      <c r="CT31" s="656"/>
      <c r="CU31" s="656"/>
      <c r="CV31" s="656"/>
      <c r="CW31" s="656"/>
      <c r="CX31" s="656"/>
      <c r="CY31" s="657"/>
      <c r="CZ31" s="628">
        <v>0.4</v>
      </c>
      <c r="DA31" s="654"/>
      <c r="DB31" s="654"/>
      <c r="DC31" s="658"/>
      <c r="DD31" s="632">
        <v>218134</v>
      </c>
      <c r="DE31" s="656"/>
      <c r="DF31" s="656"/>
      <c r="DG31" s="656"/>
      <c r="DH31" s="656"/>
      <c r="DI31" s="656"/>
      <c r="DJ31" s="656"/>
      <c r="DK31" s="657"/>
      <c r="DL31" s="632">
        <v>218134</v>
      </c>
      <c r="DM31" s="656"/>
      <c r="DN31" s="656"/>
      <c r="DO31" s="656"/>
      <c r="DP31" s="656"/>
      <c r="DQ31" s="656"/>
      <c r="DR31" s="656"/>
      <c r="DS31" s="656"/>
      <c r="DT31" s="656"/>
      <c r="DU31" s="656"/>
      <c r="DV31" s="657"/>
      <c r="DW31" s="628">
        <v>0.7</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3832598</v>
      </c>
      <c r="S32" s="624"/>
      <c r="T32" s="624"/>
      <c r="U32" s="624"/>
      <c r="V32" s="624"/>
      <c r="W32" s="624"/>
      <c r="X32" s="624"/>
      <c r="Y32" s="625"/>
      <c r="Z32" s="626">
        <v>6.6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6"/>
      <c r="BI32" s="656"/>
      <c r="BJ32" s="656"/>
      <c r="BK32" s="656"/>
      <c r="BL32" s="656"/>
      <c r="BM32" s="629">
        <v>97.4</v>
      </c>
      <c r="BN32" s="656"/>
      <c r="BO32" s="656"/>
      <c r="BP32" s="656"/>
      <c r="BQ32" s="678"/>
      <c r="BR32" s="680">
        <v>99.4</v>
      </c>
      <c r="BS32" s="656"/>
      <c r="BT32" s="656"/>
      <c r="BU32" s="656"/>
      <c r="BV32" s="656"/>
      <c r="BW32" s="656"/>
      <c r="BX32" s="629">
        <v>97.2</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194580</v>
      </c>
      <c r="S33" s="624"/>
      <c r="T33" s="624"/>
      <c r="U33" s="624"/>
      <c r="V33" s="624"/>
      <c r="W33" s="624"/>
      <c r="X33" s="624"/>
      <c r="Y33" s="625"/>
      <c r="Z33" s="626">
        <v>0.3</v>
      </c>
      <c r="AA33" s="626"/>
      <c r="AB33" s="626"/>
      <c r="AC33" s="626"/>
      <c r="AD33" s="627">
        <v>36793</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98.3</v>
      </c>
      <c r="BH33" s="682"/>
      <c r="BI33" s="682"/>
      <c r="BJ33" s="682"/>
      <c r="BK33" s="682"/>
      <c r="BL33" s="682"/>
      <c r="BM33" s="683">
        <v>92.3</v>
      </c>
      <c r="BN33" s="682"/>
      <c r="BO33" s="682"/>
      <c r="BP33" s="682"/>
      <c r="BQ33" s="684"/>
      <c r="BR33" s="681">
        <v>98.2</v>
      </c>
      <c r="BS33" s="682"/>
      <c r="BT33" s="682"/>
      <c r="BU33" s="682"/>
      <c r="BV33" s="682"/>
      <c r="BW33" s="682"/>
      <c r="BX33" s="683">
        <v>92.1</v>
      </c>
      <c r="BY33" s="682"/>
      <c r="BZ33" s="682"/>
      <c r="CA33" s="682"/>
      <c r="CB33" s="684"/>
      <c r="CD33" s="620" t="s">
        <v>307</v>
      </c>
      <c r="CE33" s="621"/>
      <c r="CF33" s="621"/>
      <c r="CG33" s="621"/>
      <c r="CH33" s="621"/>
      <c r="CI33" s="621"/>
      <c r="CJ33" s="621"/>
      <c r="CK33" s="621"/>
      <c r="CL33" s="621"/>
      <c r="CM33" s="621"/>
      <c r="CN33" s="621"/>
      <c r="CO33" s="621"/>
      <c r="CP33" s="621"/>
      <c r="CQ33" s="622"/>
      <c r="CR33" s="623">
        <v>22155198</v>
      </c>
      <c r="CS33" s="656"/>
      <c r="CT33" s="656"/>
      <c r="CU33" s="656"/>
      <c r="CV33" s="656"/>
      <c r="CW33" s="656"/>
      <c r="CX33" s="656"/>
      <c r="CY33" s="657"/>
      <c r="CZ33" s="628">
        <v>40</v>
      </c>
      <c r="DA33" s="654"/>
      <c r="DB33" s="654"/>
      <c r="DC33" s="658"/>
      <c r="DD33" s="632">
        <v>16641470</v>
      </c>
      <c r="DE33" s="656"/>
      <c r="DF33" s="656"/>
      <c r="DG33" s="656"/>
      <c r="DH33" s="656"/>
      <c r="DI33" s="656"/>
      <c r="DJ33" s="656"/>
      <c r="DK33" s="657"/>
      <c r="DL33" s="632">
        <v>11359754</v>
      </c>
      <c r="DM33" s="656"/>
      <c r="DN33" s="656"/>
      <c r="DO33" s="656"/>
      <c r="DP33" s="656"/>
      <c r="DQ33" s="656"/>
      <c r="DR33" s="656"/>
      <c r="DS33" s="656"/>
      <c r="DT33" s="656"/>
      <c r="DU33" s="656"/>
      <c r="DV33" s="657"/>
      <c r="DW33" s="628">
        <v>37.1</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526241</v>
      </c>
      <c r="S34" s="624"/>
      <c r="T34" s="624"/>
      <c r="U34" s="624"/>
      <c r="V34" s="624"/>
      <c r="W34" s="624"/>
      <c r="X34" s="624"/>
      <c r="Y34" s="625"/>
      <c r="Z34" s="626">
        <v>0.9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7105940</v>
      </c>
      <c r="CS34" s="624"/>
      <c r="CT34" s="624"/>
      <c r="CU34" s="624"/>
      <c r="CV34" s="624"/>
      <c r="CW34" s="624"/>
      <c r="CX34" s="624"/>
      <c r="CY34" s="625"/>
      <c r="CZ34" s="628">
        <v>12.8</v>
      </c>
      <c r="DA34" s="654"/>
      <c r="DB34" s="654"/>
      <c r="DC34" s="658"/>
      <c r="DD34" s="632">
        <v>5227877</v>
      </c>
      <c r="DE34" s="624"/>
      <c r="DF34" s="624"/>
      <c r="DG34" s="624"/>
      <c r="DH34" s="624"/>
      <c r="DI34" s="624"/>
      <c r="DJ34" s="624"/>
      <c r="DK34" s="625"/>
      <c r="DL34" s="632">
        <v>4522269</v>
      </c>
      <c r="DM34" s="624"/>
      <c r="DN34" s="624"/>
      <c r="DO34" s="624"/>
      <c r="DP34" s="624"/>
      <c r="DQ34" s="624"/>
      <c r="DR34" s="624"/>
      <c r="DS34" s="624"/>
      <c r="DT34" s="624"/>
      <c r="DU34" s="624"/>
      <c r="DV34" s="625"/>
      <c r="DW34" s="628">
        <v>14.8</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2785060</v>
      </c>
      <c r="S35" s="624"/>
      <c r="T35" s="624"/>
      <c r="U35" s="624"/>
      <c r="V35" s="624"/>
      <c r="W35" s="624"/>
      <c r="X35" s="624"/>
      <c r="Y35" s="625"/>
      <c r="Z35" s="626">
        <v>4.8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1229843</v>
      </c>
      <c r="CS35" s="656"/>
      <c r="CT35" s="656"/>
      <c r="CU35" s="656"/>
      <c r="CV35" s="656"/>
      <c r="CW35" s="656"/>
      <c r="CX35" s="656"/>
      <c r="CY35" s="657"/>
      <c r="CZ35" s="628">
        <v>2.2000000000000002</v>
      </c>
      <c r="DA35" s="654"/>
      <c r="DB35" s="654"/>
      <c r="DC35" s="658"/>
      <c r="DD35" s="632">
        <v>1189417</v>
      </c>
      <c r="DE35" s="656"/>
      <c r="DF35" s="656"/>
      <c r="DG35" s="656"/>
      <c r="DH35" s="656"/>
      <c r="DI35" s="656"/>
      <c r="DJ35" s="656"/>
      <c r="DK35" s="657"/>
      <c r="DL35" s="632">
        <v>828844</v>
      </c>
      <c r="DM35" s="656"/>
      <c r="DN35" s="656"/>
      <c r="DO35" s="656"/>
      <c r="DP35" s="656"/>
      <c r="DQ35" s="656"/>
      <c r="DR35" s="656"/>
      <c r="DS35" s="656"/>
      <c r="DT35" s="656"/>
      <c r="DU35" s="656"/>
      <c r="DV35" s="657"/>
      <c r="DW35" s="628">
        <v>2.7</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3168849</v>
      </c>
      <c r="S36" s="624"/>
      <c r="T36" s="624"/>
      <c r="U36" s="624"/>
      <c r="V36" s="624"/>
      <c r="W36" s="624"/>
      <c r="X36" s="624"/>
      <c r="Y36" s="625"/>
      <c r="Z36" s="626">
        <v>5.4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6839226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734117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4664638</v>
      </c>
      <c r="CS36" s="624"/>
      <c r="CT36" s="624"/>
      <c r="CU36" s="624"/>
      <c r="CV36" s="624"/>
      <c r="CW36" s="624"/>
      <c r="CX36" s="624"/>
      <c r="CY36" s="625"/>
      <c r="CZ36" s="628">
        <v>8.4</v>
      </c>
      <c r="DA36" s="654"/>
      <c r="DB36" s="654"/>
      <c r="DC36" s="658"/>
      <c r="DD36" s="632">
        <v>3561688</v>
      </c>
      <c r="DE36" s="624"/>
      <c r="DF36" s="624"/>
      <c r="DG36" s="624"/>
      <c r="DH36" s="624"/>
      <c r="DI36" s="624"/>
      <c r="DJ36" s="624"/>
      <c r="DK36" s="625"/>
      <c r="DL36" s="632">
        <v>2145927</v>
      </c>
      <c r="DM36" s="624"/>
      <c r="DN36" s="624"/>
      <c r="DO36" s="624"/>
      <c r="DP36" s="624"/>
      <c r="DQ36" s="624"/>
      <c r="DR36" s="624"/>
      <c r="DS36" s="624"/>
      <c r="DT36" s="624"/>
      <c r="DU36" s="624"/>
      <c r="DV36" s="625"/>
      <c r="DW36" s="628">
        <v>7</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2393175</v>
      </c>
      <c r="S37" s="624"/>
      <c r="T37" s="624"/>
      <c r="U37" s="624"/>
      <c r="V37" s="624"/>
      <c r="W37" s="624"/>
      <c r="X37" s="624"/>
      <c r="Y37" s="625"/>
      <c r="Z37" s="626">
        <v>4.0999999999999996</v>
      </c>
      <c r="AA37" s="626"/>
      <c r="AB37" s="626"/>
      <c r="AC37" s="626"/>
      <c r="AD37" s="627">
        <v>2844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1131806</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574853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59205</v>
      </c>
      <c r="CS37" s="656"/>
      <c r="CT37" s="656"/>
      <c r="CU37" s="656"/>
      <c r="CV37" s="656"/>
      <c r="CW37" s="656"/>
      <c r="CX37" s="656"/>
      <c r="CY37" s="657"/>
      <c r="CZ37" s="628">
        <v>0.1</v>
      </c>
      <c r="DA37" s="654"/>
      <c r="DB37" s="654"/>
      <c r="DC37" s="658"/>
      <c r="DD37" s="632">
        <v>57662</v>
      </c>
      <c r="DE37" s="656"/>
      <c r="DF37" s="656"/>
      <c r="DG37" s="656"/>
      <c r="DH37" s="656"/>
      <c r="DI37" s="656"/>
      <c r="DJ37" s="656"/>
      <c r="DK37" s="657"/>
      <c r="DL37" s="632">
        <v>57662</v>
      </c>
      <c r="DM37" s="656"/>
      <c r="DN37" s="656"/>
      <c r="DO37" s="656"/>
      <c r="DP37" s="656"/>
      <c r="DQ37" s="656"/>
      <c r="DR37" s="656"/>
      <c r="DS37" s="656"/>
      <c r="DT37" s="656"/>
      <c r="DU37" s="656"/>
      <c r="DV37" s="657"/>
      <c r="DW37" s="628">
        <v>0.2</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3988868</v>
      </c>
      <c r="S38" s="624"/>
      <c r="T38" s="624"/>
      <c r="U38" s="624"/>
      <c r="V38" s="624"/>
      <c r="W38" s="624"/>
      <c r="X38" s="624"/>
      <c r="Y38" s="625"/>
      <c r="Z38" s="626">
        <v>6.8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848446</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10953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4611944</v>
      </c>
      <c r="CS38" s="624"/>
      <c r="CT38" s="624"/>
      <c r="CU38" s="624"/>
      <c r="CV38" s="624"/>
      <c r="CW38" s="624"/>
      <c r="CX38" s="624"/>
      <c r="CY38" s="625"/>
      <c r="CZ38" s="628">
        <v>8.3000000000000007</v>
      </c>
      <c r="DA38" s="654"/>
      <c r="DB38" s="654"/>
      <c r="DC38" s="658"/>
      <c r="DD38" s="632">
        <v>3863450</v>
      </c>
      <c r="DE38" s="624"/>
      <c r="DF38" s="624"/>
      <c r="DG38" s="624"/>
      <c r="DH38" s="624"/>
      <c r="DI38" s="624"/>
      <c r="DJ38" s="624"/>
      <c r="DK38" s="625"/>
      <c r="DL38" s="632">
        <v>3232821</v>
      </c>
      <c r="DM38" s="624"/>
      <c r="DN38" s="624"/>
      <c r="DO38" s="624"/>
      <c r="DP38" s="624"/>
      <c r="DQ38" s="624"/>
      <c r="DR38" s="624"/>
      <c r="DS38" s="624"/>
      <c r="DT38" s="624"/>
      <c r="DU38" s="624"/>
      <c r="DV38" s="625"/>
      <c r="DW38" s="628">
        <v>10.6</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328185</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16736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2113960</v>
      </c>
      <c r="CS39" s="656"/>
      <c r="CT39" s="656"/>
      <c r="CU39" s="656"/>
      <c r="CV39" s="656"/>
      <c r="CW39" s="656"/>
      <c r="CX39" s="656"/>
      <c r="CY39" s="657"/>
      <c r="CZ39" s="628">
        <v>3.8</v>
      </c>
      <c r="DA39" s="654"/>
      <c r="DB39" s="654"/>
      <c r="DC39" s="658"/>
      <c r="DD39" s="632">
        <v>2039145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v>25368</v>
      </c>
      <c r="S40" s="624"/>
      <c r="T40" s="624"/>
      <c r="U40" s="624"/>
      <c r="V40" s="624"/>
      <c r="W40" s="624"/>
      <c r="X40" s="624"/>
      <c r="Y40" s="625"/>
      <c r="Z40" s="626">
        <v>0</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247030</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2428873</v>
      </c>
      <c r="CS40" s="624"/>
      <c r="CT40" s="624"/>
      <c r="CU40" s="624"/>
      <c r="CV40" s="624"/>
      <c r="CW40" s="624"/>
      <c r="CX40" s="624"/>
      <c r="CY40" s="625"/>
      <c r="CZ40" s="628">
        <v>4.4000000000000004</v>
      </c>
      <c r="DA40" s="654"/>
      <c r="DB40" s="654"/>
      <c r="DC40" s="658"/>
      <c r="DD40" s="632">
        <v>759893</v>
      </c>
      <c r="DE40" s="624"/>
      <c r="DF40" s="624"/>
      <c r="DG40" s="624"/>
      <c r="DH40" s="624"/>
      <c r="DI40" s="624"/>
      <c r="DJ40" s="624"/>
      <c r="DK40" s="625"/>
      <c r="DL40" s="632">
        <v>629893</v>
      </c>
      <c r="DM40" s="624"/>
      <c r="DN40" s="624"/>
      <c r="DO40" s="624"/>
      <c r="DP40" s="624"/>
      <c r="DQ40" s="624"/>
      <c r="DR40" s="624"/>
      <c r="DS40" s="624"/>
      <c r="DT40" s="624"/>
      <c r="DU40" s="624"/>
      <c r="DV40" s="625"/>
      <c r="DW40" s="628">
        <v>2.1</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58420753</v>
      </c>
      <c r="S41" s="696"/>
      <c r="T41" s="696"/>
      <c r="U41" s="696"/>
      <c r="V41" s="696"/>
      <c r="W41" s="696"/>
      <c r="X41" s="696"/>
      <c r="Y41" s="700"/>
      <c r="Z41" s="701">
        <v>100</v>
      </c>
      <c r="AA41" s="701"/>
      <c r="AB41" s="701"/>
      <c r="AC41" s="701"/>
      <c r="AD41" s="702">
        <v>30562910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800758</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3483001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6954872</v>
      </c>
      <c r="CS42" s="656"/>
      <c r="CT42" s="656"/>
      <c r="CU42" s="656"/>
      <c r="CV42" s="656"/>
      <c r="CW42" s="656"/>
      <c r="CX42" s="656"/>
      <c r="CY42" s="657"/>
      <c r="CZ42" s="628">
        <v>12.6</v>
      </c>
      <c r="DA42" s="654"/>
      <c r="DB42" s="654"/>
      <c r="DC42" s="658"/>
      <c r="DD42" s="632">
        <v>1745151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159206</v>
      </c>
      <c r="CS43" s="656"/>
      <c r="CT43" s="656"/>
      <c r="CU43" s="656"/>
      <c r="CV43" s="656"/>
      <c r="CW43" s="656"/>
      <c r="CX43" s="656"/>
      <c r="CY43" s="657"/>
      <c r="CZ43" s="628">
        <v>0.3</v>
      </c>
      <c r="DA43" s="654"/>
      <c r="DB43" s="654"/>
      <c r="DC43" s="658"/>
      <c r="DD43" s="632">
        <v>158765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6854621</v>
      </c>
      <c r="CS44" s="624"/>
      <c r="CT44" s="624"/>
      <c r="CU44" s="624"/>
      <c r="CV44" s="624"/>
      <c r="CW44" s="624"/>
      <c r="CX44" s="624"/>
      <c r="CY44" s="625"/>
      <c r="CZ44" s="628">
        <v>12.4</v>
      </c>
      <c r="DA44" s="629"/>
      <c r="DB44" s="629"/>
      <c r="DC44" s="635"/>
      <c r="DD44" s="632">
        <v>1722832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2329887</v>
      </c>
      <c r="CS45" s="656"/>
      <c r="CT45" s="656"/>
      <c r="CU45" s="656"/>
      <c r="CV45" s="656"/>
      <c r="CW45" s="656"/>
      <c r="CX45" s="656"/>
      <c r="CY45" s="657"/>
      <c r="CZ45" s="628">
        <v>4.2</v>
      </c>
      <c r="DA45" s="654"/>
      <c r="DB45" s="654"/>
      <c r="DC45" s="658"/>
      <c r="DD45" s="632">
        <v>174209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4089712</v>
      </c>
      <c r="CS46" s="624"/>
      <c r="CT46" s="624"/>
      <c r="CU46" s="624"/>
      <c r="CV46" s="624"/>
      <c r="CW46" s="624"/>
      <c r="CX46" s="624"/>
      <c r="CY46" s="625"/>
      <c r="CZ46" s="628">
        <v>7.4</v>
      </c>
      <c r="DA46" s="629"/>
      <c r="DB46" s="629"/>
      <c r="DC46" s="635"/>
      <c r="DD46" s="632">
        <v>1512787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100251</v>
      </c>
      <c r="CS47" s="656"/>
      <c r="CT47" s="656"/>
      <c r="CU47" s="656"/>
      <c r="CV47" s="656"/>
      <c r="CW47" s="656"/>
      <c r="CX47" s="656"/>
      <c r="CY47" s="657"/>
      <c r="CZ47" s="628">
        <v>0.2</v>
      </c>
      <c r="DA47" s="654"/>
      <c r="DB47" s="654"/>
      <c r="DC47" s="658"/>
      <c r="DD47" s="632">
        <v>22319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55381665</v>
      </c>
      <c r="CS49" s="682"/>
      <c r="CT49" s="682"/>
      <c r="CU49" s="682"/>
      <c r="CV49" s="682"/>
      <c r="CW49" s="682"/>
      <c r="CX49" s="682"/>
      <c r="CY49" s="711"/>
      <c r="CZ49" s="703">
        <v>100</v>
      </c>
      <c r="DA49" s="712"/>
      <c r="DB49" s="712"/>
      <c r="DC49" s="713"/>
      <c r="DD49" s="714">
        <v>37903559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EtOY7r8phVe0J9BK0FxQy+MUSYTzXxjYacKLcRY/IYw0Wu3QaTTGXNfRZowN5Zrz56tGUCzg7rY1djm7Dpbqg==" saltValue="BIaYLqL+g6aD4zAcA53AS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58465</v>
      </c>
      <c r="R7" s="753"/>
      <c r="S7" s="753"/>
      <c r="T7" s="753"/>
      <c r="U7" s="753"/>
      <c r="V7" s="753">
        <v>55426</v>
      </c>
      <c r="W7" s="753"/>
      <c r="X7" s="753"/>
      <c r="Y7" s="753"/>
      <c r="Z7" s="753"/>
      <c r="AA7" s="753">
        <v>3039</v>
      </c>
      <c r="AB7" s="753"/>
      <c r="AC7" s="753"/>
      <c r="AD7" s="753"/>
      <c r="AE7" s="754"/>
      <c r="AF7" s="755">
        <v>2447</v>
      </c>
      <c r="AG7" s="756"/>
      <c r="AH7" s="756"/>
      <c r="AI7" s="756"/>
      <c r="AJ7" s="757"/>
      <c r="AK7" s="758">
        <v>2785</v>
      </c>
      <c r="AL7" s="759"/>
      <c r="AM7" s="759"/>
      <c r="AN7" s="759"/>
      <c r="AO7" s="759"/>
      <c r="AP7" s="759">
        <v>61614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551</v>
      </c>
      <c r="BT7" s="747"/>
      <c r="BU7" s="747"/>
      <c r="BV7" s="747"/>
      <c r="BW7" s="747"/>
      <c r="BX7" s="747"/>
      <c r="BY7" s="747"/>
      <c r="BZ7" s="747"/>
      <c r="CA7" s="747"/>
      <c r="CB7" s="747"/>
      <c r="CC7" s="747"/>
      <c r="CD7" s="747"/>
      <c r="CE7" s="747"/>
      <c r="CF7" s="747"/>
      <c r="CG7" s="762"/>
      <c r="CH7" s="743">
        <v>3</v>
      </c>
      <c r="CI7" s="744"/>
      <c r="CJ7" s="744"/>
      <c r="CK7" s="744"/>
      <c r="CL7" s="745"/>
      <c r="CM7" s="743">
        <v>90</v>
      </c>
      <c r="CN7" s="744"/>
      <c r="CO7" s="744"/>
      <c r="CP7" s="744"/>
      <c r="CQ7" s="745"/>
      <c r="CR7" s="743">
        <v>6</v>
      </c>
      <c r="CS7" s="744"/>
      <c r="CT7" s="744"/>
      <c r="CU7" s="744"/>
      <c r="CV7" s="745"/>
      <c r="CW7" s="743" t="s">
        <v>490</v>
      </c>
      <c r="CX7" s="744"/>
      <c r="CY7" s="744"/>
      <c r="CZ7" s="744"/>
      <c r="DA7" s="745"/>
      <c r="DB7" s="743" t="s">
        <v>490</v>
      </c>
      <c r="DC7" s="744"/>
      <c r="DD7" s="744"/>
      <c r="DE7" s="744"/>
      <c r="DF7" s="745"/>
      <c r="DG7" s="743" t="s">
        <v>490</v>
      </c>
      <c r="DH7" s="744"/>
      <c r="DI7" s="744"/>
      <c r="DJ7" s="744"/>
      <c r="DK7" s="745"/>
      <c r="DL7" s="743" t="s">
        <v>490</v>
      </c>
      <c r="DM7" s="744"/>
      <c r="DN7" s="744"/>
      <c r="DO7" s="744"/>
      <c r="DP7" s="745"/>
      <c r="DQ7" s="743" t="s">
        <v>490</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552</v>
      </c>
      <c r="BT8" s="774"/>
      <c r="BU8" s="774"/>
      <c r="BV8" s="774"/>
      <c r="BW8" s="774"/>
      <c r="BX8" s="774"/>
      <c r="BY8" s="774"/>
      <c r="BZ8" s="774"/>
      <c r="CA8" s="774"/>
      <c r="CB8" s="774"/>
      <c r="CC8" s="774"/>
      <c r="CD8" s="774"/>
      <c r="CE8" s="774"/>
      <c r="CF8" s="774"/>
      <c r="CG8" s="775"/>
      <c r="CH8" s="776">
        <v>14</v>
      </c>
      <c r="CI8" s="777"/>
      <c r="CJ8" s="777"/>
      <c r="CK8" s="777"/>
      <c r="CL8" s="778"/>
      <c r="CM8" s="776">
        <v>101</v>
      </c>
      <c r="CN8" s="777"/>
      <c r="CO8" s="777"/>
      <c r="CP8" s="777"/>
      <c r="CQ8" s="778"/>
      <c r="CR8" s="776">
        <v>10</v>
      </c>
      <c r="CS8" s="777"/>
      <c r="CT8" s="777"/>
      <c r="CU8" s="777"/>
      <c r="CV8" s="778"/>
      <c r="CW8" s="776" t="s">
        <v>490</v>
      </c>
      <c r="CX8" s="777"/>
      <c r="CY8" s="777"/>
      <c r="CZ8" s="777"/>
      <c r="DA8" s="778"/>
      <c r="DB8" s="776" t="s">
        <v>490</v>
      </c>
      <c r="DC8" s="777"/>
      <c r="DD8" s="777"/>
      <c r="DE8" s="777"/>
      <c r="DF8" s="778"/>
      <c r="DG8" s="776" t="s">
        <v>490</v>
      </c>
      <c r="DH8" s="777"/>
      <c r="DI8" s="777"/>
      <c r="DJ8" s="777"/>
      <c r="DK8" s="778"/>
      <c r="DL8" s="776" t="s">
        <v>490</v>
      </c>
      <c r="DM8" s="777"/>
      <c r="DN8" s="777"/>
      <c r="DO8" s="777"/>
      <c r="DP8" s="778"/>
      <c r="DQ8" s="776" t="s">
        <v>490</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553</v>
      </c>
      <c r="BT9" s="774"/>
      <c r="BU9" s="774"/>
      <c r="BV9" s="774"/>
      <c r="BW9" s="774"/>
      <c r="BX9" s="774"/>
      <c r="BY9" s="774"/>
      <c r="BZ9" s="774"/>
      <c r="CA9" s="774"/>
      <c r="CB9" s="774"/>
      <c r="CC9" s="774"/>
      <c r="CD9" s="774"/>
      <c r="CE9" s="774"/>
      <c r="CF9" s="774"/>
      <c r="CG9" s="775"/>
      <c r="CH9" s="776">
        <v>3</v>
      </c>
      <c r="CI9" s="777"/>
      <c r="CJ9" s="777"/>
      <c r="CK9" s="777"/>
      <c r="CL9" s="778"/>
      <c r="CM9" s="776">
        <v>84</v>
      </c>
      <c r="CN9" s="777"/>
      <c r="CO9" s="777"/>
      <c r="CP9" s="777"/>
      <c r="CQ9" s="778"/>
      <c r="CR9" s="776">
        <v>28</v>
      </c>
      <c r="CS9" s="777"/>
      <c r="CT9" s="777"/>
      <c r="CU9" s="777"/>
      <c r="CV9" s="778"/>
      <c r="CW9" s="776" t="s">
        <v>490</v>
      </c>
      <c r="CX9" s="777"/>
      <c r="CY9" s="777"/>
      <c r="CZ9" s="777"/>
      <c r="DA9" s="778"/>
      <c r="DB9" s="776" t="s">
        <v>490</v>
      </c>
      <c r="DC9" s="777"/>
      <c r="DD9" s="777"/>
      <c r="DE9" s="777"/>
      <c r="DF9" s="778"/>
      <c r="DG9" s="776" t="s">
        <v>490</v>
      </c>
      <c r="DH9" s="777"/>
      <c r="DI9" s="777"/>
      <c r="DJ9" s="777"/>
      <c r="DK9" s="778"/>
      <c r="DL9" s="776" t="s">
        <v>490</v>
      </c>
      <c r="DM9" s="777"/>
      <c r="DN9" s="777"/>
      <c r="DO9" s="777"/>
      <c r="DP9" s="778"/>
      <c r="DQ9" s="776" t="s">
        <v>490</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58465</v>
      </c>
      <c r="R23" s="793"/>
      <c r="S23" s="793"/>
      <c r="T23" s="793"/>
      <c r="U23" s="793"/>
      <c r="V23" s="793">
        <v>55426</v>
      </c>
      <c r="W23" s="793"/>
      <c r="X23" s="793"/>
      <c r="Y23" s="793"/>
      <c r="Z23" s="793"/>
      <c r="AA23" s="793">
        <v>3039</v>
      </c>
      <c r="AB23" s="793"/>
      <c r="AC23" s="793"/>
      <c r="AD23" s="793"/>
      <c r="AE23" s="794"/>
      <c r="AF23" s="795">
        <v>2447</v>
      </c>
      <c r="AG23" s="793"/>
      <c r="AH23" s="793"/>
      <c r="AI23" s="793"/>
      <c r="AJ23" s="796"/>
      <c r="AK23" s="797"/>
      <c r="AL23" s="798"/>
      <c r="AM23" s="798"/>
      <c r="AN23" s="798"/>
      <c r="AO23" s="798"/>
      <c r="AP23" s="793">
        <v>61614</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9451</v>
      </c>
      <c r="R28" s="823"/>
      <c r="S28" s="823"/>
      <c r="T28" s="823"/>
      <c r="U28" s="823"/>
      <c r="V28" s="823">
        <v>8717</v>
      </c>
      <c r="W28" s="823"/>
      <c r="X28" s="823"/>
      <c r="Y28" s="823"/>
      <c r="Z28" s="823"/>
      <c r="AA28" s="823">
        <v>734</v>
      </c>
      <c r="AB28" s="823"/>
      <c r="AC28" s="823"/>
      <c r="AD28" s="823"/>
      <c r="AE28" s="824"/>
      <c r="AF28" s="825">
        <v>734</v>
      </c>
      <c r="AG28" s="823"/>
      <c r="AH28" s="823"/>
      <c r="AI28" s="823"/>
      <c r="AJ28" s="826"/>
      <c r="AK28" s="827">
        <v>801</v>
      </c>
      <c r="AL28" s="828"/>
      <c r="AM28" s="828"/>
      <c r="AN28" s="828"/>
      <c r="AO28" s="828"/>
      <c r="AP28" s="829" t="s">
        <v>490</v>
      </c>
      <c r="AQ28" s="829"/>
      <c r="AR28" s="829"/>
      <c r="AS28" s="829"/>
      <c r="AT28" s="829"/>
      <c r="AU28" s="829" t="s">
        <v>490</v>
      </c>
      <c r="AV28" s="829"/>
      <c r="AW28" s="829"/>
      <c r="AX28" s="829"/>
      <c r="AY28" s="829"/>
      <c r="AZ28" s="830"/>
      <c r="BA28" s="830"/>
      <c r="BB28" s="830"/>
      <c r="BC28" s="830"/>
      <c r="BD28" s="830"/>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1170</v>
      </c>
      <c r="R29" s="784"/>
      <c r="S29" s="784"/>
      <c r="T29" s="784"/>
      <c r="U29" s="784"/>
      <c r="V29" s="784">
        <v>1169</v>
      </c>
      <c r="W29" s="784"/>
      <c r="X29" s="784"/>
      <c r="Y29" s="784"/>
      <c r="Z29" s="784"/>
      <c r="AA29" s="784">
        <v>1</v>
      </c>
      <c r="AB29" s="784"/>
      <c r="AC29" s="784"/>
      <c r="AD29" s="784"/>
      <c r="AE29" s="785"/>
      <c r="AF29" s="786">
        <v>1</v>
      </c>
      <c r="AG29" s="787"/>
      <c r="AH29" s="787"/>
      <c r="AI29" s="787"/>
      <c r="AJ29" s="788"/>
      <c r="AK29" s="834">
        <v>375</v>
      </c>
      <c r="AL29" s="829"/>
      <c r="AM29" s="829"/>
      <c r="AN29" s="829"/>
      <c r="AO29" s="829"/>
      <c r="AP29" s="829" t="s">
        <v>490</v>
      </c>
      <c r="AQ29" s="829"/>
      <c r="AR29" s="829"/>
      <c r="AS29" s="829"/>
      <c r="AT29" s="829"/>
      <c r="AU29" s="829" t="s">
        <v>490</v>
      </c>
      <c r="AV29" s="829"/>
      <c r="AW29" s="829"/>
      <c r="AX29" s="829"/>
      <c r="AY29" s="829"/>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13148</v>
      </c>
      <c r="R30" s="784"/>
      <c r="S30" s="784"/>
      <c r="T30" s="784"/>
      <c r="U30" s="784"/>
      <c r="V30" s="784">
        <v>12748</v>
      </c>
      <c r="W30" s="784"/>
      <c r="X30" s="784"/>
      <c r="Y30" s="784"/>
      <c r="Z30" s="784"/>
      <c r="AA30" s="784">
        <v>400</v>
      </c>
      <c r="AB30" s="784"/>
      <c r="AC30" s="784"/>
      <c r="AD30" s="784"/>
      <c r="AE30" s="785"/>
      <c r="AF30" s="786">
        <v>400</v>
      </c>
      <c r="AG30" s="787"/>
      <c r="AH30" s="787"/>
      <c r="AI30" s="787"/>
      <c r="AJ30" s="788"/>
      <c r="AK30" s="834">
        <v>1913</v>
      </c>
      <c r="AL30" s="829"/>
      <c r="AM30" s="829"/>
      <c r="AN30" s="829"/>
      <c r="AO30" s="829"/>
      <c r="AP30" s="829" t="s">
        <v>490</v>
      </c>
      <c r="AQ30" s="829"/>
      <c r="AR30" s="829"/>
      <c r="AS30" s="829"/>
      <c r="AT30" s="829"/>
      <c r="AU30" s="829" t="s">
        <v>490</v>
      </c>
      <c r="AV30" s="829"/>
      <c r="AW30" s="829"/>
      <c r="AX30" s="829"/>
      <c r="AY30" s="829"/>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1299</v>
      </c>
      <c r="R31" s="784"/>
      <c r="S31" s="784"/>
      <c r="T31" s="784"/>
      <c r="U31" s="784"/>
      <c r="V31" s="784">
        <v>1291</v>
      </c>
      <c r="W31" s="784"/>
      <c r="X31" s="784"/>
      <c r="Y31" s="784"/>
      <c r="Z31" s="784"/>
      <c r="AA31" s="784">
        <v>8</v>
      </c>
      <c r="AB31" s="784"/>
      <c r="AC31" s="784"/>
      <c r="AD31" s="784"/>
      <c r="AE31" s="785"/>
      <c r="AF31" s="786">
        <v>8</v>
      </c>
      <c r="AG31" s="787"/>
      <c r="AH31" s="787"/>
      <c r="AI31" s="787"/>
      <c r="AJ31" s="788"/>
      <c r="AK31" s="834">
        <v>328</v>
      </c>
      <c r="AL31" s="829"/>
      <c r="AM31" s="829"/>
      <c r="AN31" s="829"/>
      <c r="AO31" s="829"/>
      <c r="AP31" s="829">
        <v>413</v>
      </c>
      <c r="AQ31" s="829"/>
      <c r="AR31" s="829"/>
      <c r="AS31" s="829"/>
      <c r="AT31" s="829"/>
      <c r="AU31" s="829" t="s">
        <v>490</v>
      </c>
      <c r="AV31" s="829"/>
      <c r="AW31" s="829"/>
      <c r="AX31" s="829"/>
      <c r="AY31" s="829"/>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7545</v>
      </c>
      <c r="R32" s="784"/>
      <c r="S32" s="784"/>
      <c r="T32" s="784"/>
      <c r="U32" s="784"/>
      <c r="V32" s="784">
        <v>8332</v>
      </c>
      <c r="W32" s="784"/>
      <c r="X32" s="784"/>
      <c r="Y32" s="784"/>
      <c r="Z32" s="784"/>
      <c r="AA32" s="784">
        <v>-788</v>
      </c>
      <c r="AB32" s="784"/>
      <c r="AC32" s="784"/>
      <c r="AD32" s="784"/>
      <c r="AE32" s="785"/>
      <c r="AF32" s="786">
        <v>3927</v>
      </c>
      <c r="AG32" s="787"/>
      <c r="AH32" s="787"/>
      <c r="AI32" s="787"/>
      <c r="AJ32" s="788"/>
      <c r="AK32" s="834">
        <v>462</v>
      </c>
      <c r="AL32" s="829"/>
      <c r="AM32" s="829"/>
      <c r="AN32" s="829"/>
      <c r="AO32" s="829"/>
      <c r="AP32" s="829">
        <v>4089</v>
      </c>
      <c r="AQ32" s="829"/>
      <c r="AR32" s="829"/>
      <c r="AS32" s="829"/>
      <c r="AT32" s="829"/>
      <c r="AU32" s="829">
        <v>2282</v>
      </c>
      <c r="AV32" s="829"/>
      <c r="AW32" s="829"/>
      <c r="AX32" s="829"/>
      <c r="AY32" s="829"/>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1814</v>
      </c>
      <c r="R33" s="784"/>
      <c r="S33" s="784"/>
      <c r="T33" s="784"/>
      <c r="U33" s="784"/>
      <c r="V33" s="784">
        <v>1807</v>
      </c>
      <c r="W33" s="784"/>
      <c r="X33" s="784"/>
      <c r="Y33" s="784"/>
      <c r="Z33" s="784"/>
      <c r="AA33" s="784">
        <v>7</v>
      </c>
      <c r="AB33" s="784"/>
      <c r="AC33" s="784"/>
      <c r="AD33" s="784"/>
      <c r="AE33" s="785"/>
      <c r="AF33" s="786">
        <v>1326</v>
      </c>
      <c r="AG33" s="787"/>
      <c r="AH33" s="787"/>
      <c r="AI33" s="787"/>
      <c r="AJ33" s="788"/>
      <c r="AK33" s="834">
        <v>247</v>
      </c>
      <c r="AL33" s="829"/>
      <c r="AM33" s="829"/>
      <c r="AN33" s="829"/>
      <c r="AO33" s="829"/>
      <c r="AP33" s="829">
        <v>10000</v>
      </c>
      <c r="AQ33" s="829"/>
      <c r="AR33" s="829"/>
      <c r="AS33" s="829"/>
      <c r="AT33" s="829"/>
      <c r="AU33" s="829">
        <v>390</v>
      </c>
      <c r="AV33" s="829"/>
      <c r="AW33" s="829"/>
      <c r="AX33" s="829"/>
      <c r="AY33" s="829"/>
      <c r="AZ33" s="831"/>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2021</v>
      </c>
      <c r="R34" s="784"/>
      <c r="S34" s="784"/>
      <c r="T34" s="784"/>
      <c r="U34" s="784"/>
      <c r="V34" s="784">
        <v>1975</v>
      </c>
      <c r="W34" s="784"/>
      <c r="X34" s="784"/>
      <c r="Y34" s="784"/>
      <c r="Z34" s="784"/>
      <c r="AA34" s="784">
        <v>46</v>
      </c>
      <c r="AB34" s="784"/>
      <c r="AC34" s="784"/>
      <c r="AD34" s="784"/>
      <c r="AE34" s="785"/>
      <c r="AF34" s="786">
        <v>1285</v>
      </c>
      <c r="AG34" s="787"/>
      <c r="AH34" s="787"/>
      <c r="AI34" s="787"/>
      <c r="AJ34" s="788"/>
      <c r="AK34" s="834">
        <v>1132</v>
      </c>
      <c r="AL34" s="829"/>
      <c r="AM34" s="829"/>
      <c r="AN34" s="829"/>
      <c r="AO34" s="829"/>
      <c r="AP34" s="829">
        <v>13759</v>
      </c>
      <c r="AQ34" s="829"/>
      <c r="AR34" s="829"/>
      <c r="AS34" s="829"/>
      <c r="AT34" s="829"/>
      <c r="AU34" s="829">
        <v>6797</v>
      </c>
      <c r="AV34" s="829"/>
      <c r="AW34" s="829"/>
      <c r="AX34" s="829"/>
      <c r="AY34" s="829"/>
      <c r="AZ34" s="831"/>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373</v>
      </c>
      <c r="R35" s="784"/>
      <c r="S35" s="784"/>
      <c r="T35" s="784"/>
      <c r="U35" s="784"/>
      <c r="V35" s="784">
        <v>375</v>
      </c>
      <c r="W35" s="784"/>
      <c r="X35" s="784"/>
      <c r="Y35" s="784"/>
      <c r="Z35" s="784"/>
      <c r="AA35" s="784">
        <v>-2</v>
      </c>
      <c r="AB35" s="784"/>
      <c r="AC35" s="784"/>
      <c r="AD35" s="784"/>
      <c r="AE35" s="785"/>
      <c r="AF35" s="786">
        <v>18</v>
      </c>
      <c r="AG35" s="787"/>
      <c r="AH35" s="787"/>
      <c r="AI35" s="787"/>
      <c r="AJ35" s="788"/>
      <c r="AK35" s="834">
        <v>135</v>
      </c>
      <c r="AL35" s="829"/>
      <c r="AM35" s="829"/>
      <c r="AN35" s="829"/>
      <c r="AO35" s="829"/>
      <c r="AP35" s="829" t="s">
        <v>490</v>
      </c>
      <c r="AQ35" s="829"/>
      <c r="AR35" s="829"/>
      <c r="AS35" s="829"/>
      <c r="AT35" s="829"/>
      <c r="AU35" s="829" t="s">
        <v>490</v>
      </c>
      <c r="AV35" s="829"/>
      <c r="AW35" s="829"/>
      <c r="AX35" s="829"/>
      <c r="AY35" s="829"/>
      <c r="AZ35" s="831"/>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29"/>
      <c r="AM36" s="829"/>
      <c r="AN36" s="829"/>
      <c r="AO36" s="829"/>
      <c r="AP36" s="829"/>
      <c r="AQ36" s="829"/>
      <c r="AR36" s="829"/>
      <c r="AS36" s="829"/>
      <c r="AT36" s="829"/>
      <c r="AU36" s="829"/>
      <c r="AV36" s="829"/>
      <c r="AW36" s="829"/>
      <c r="AX36" s="829"/>
      <c r="AY36" s="829"/>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29"/>
      <c r="AM37" s="829"/>
      <c r="AN37" s="829"/>
      <c r="AO37" s="829"/>
      <c r="AP37" s="829"/>
      <c r="AQ37" s="829"/>
      <c r="AR37" s="829"/>
      <c r="AS37" s="829"/>
      <c r="AT37" s="829"/>
      <c r="AU37" s="829"/>
      <c r="AV37" s="829"/>
      <c r="AW37" s="829"/>
      <c r="AX37" s="829"/>
      <c r="AY37" s="829"/>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29"/>
      <c r="AM38" s="829"/>
      <c r="AN38" s="829"/>
      <c r="AO38" s="829"/>
      <c r="AP38" s="829"/>
      <c r="AQ38" s="829"/>
      <c r="AR38" s="829"/>
      <c r="AS38" s="829"/>
      <c r="AT38" s="829"/>
      <c r="AU38" s="829"/>
      <c r="AV38" s="829"/>
      <c r="AW38" s="829"/>
      <c r="AX38" s="829"/>
      <c r="AY38" s="829"/>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29"/>
      <c r="AM39" s="829"/>
      <c r="AN39" s="829"/>
      <c r="AO39" s="829"/>
      <c r="AP39" s="829"/>
      <c r="AQ39" s="829"/>
      <c r="AR39" s="829"/>
      <c r="AS39" s="829"/>
      <c r="AT39" s="829"/>
      <c r="AU39" s="829"/>
      <c r="AV39" s="829"/>
      <c r="AW39" s="829"/>
      <c r="AX39" s="829"/>
      <c r="AY39" s="829"/>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29"/>
      <c r="AM40" s="829"/>
      <c r="AN40" s="829"/>
      <c r="AO40" s="829"/>
      <c r="AP40" s="829"/>
      <c r="AQ40" s="829"/>
      <c r="AR40" s="829"/>
      <c r="AS40" s="829"/>
      <c r="AT40" s="829"/>
      <c r="AU40" s="829"/>
      <c r="AV40" s="829"/>
      <c r="AW40" s="829"/>
      <c r="AX40" s="829"/>
      <c r="AY40" s="829"/>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29"/>
      <c r="AM41" s="829"/>
      <c r="AN41" s="829"/>
      <c r="AO41" s="829"/>
      <c r="AP41" s="829"/>
      <c r="AQ41" s="829"/>
      <c r="AR41" s="829"/>
      <c r="AS41" s="829"/>
      <c r="AT41" s="829"/>
      <c r="AU41" s="829"/>
      <c r="AV41" s="829"/>
      <c r="AW41" s="829"/>
      <c r="AX41" s="829"/>
      <c r="AY41" s="829"/>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29"/>
      <c r="AM42" s="829"/>
      <c r="AN42" s="829"/>
      <c r="AO42" s="829"/>
      <c r="AP42" s="829"/>
      <c r="AQ42" s="829"/>
      <c r="AR42" s="829"/>
      <c r="AS42" s="829"/>
      <c r="AT42" s="829"/>
      <c r="AU42" s="829"/>
      <c r="AV42" s="829"/>
      <c r="AW42" s="829"/>
      <c r="AX42" s="829"/>
      <c r="AY42" s="829"/>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29"/>
      <c r="AM43" s="829"/>
      <c r="AN43" s="829"/>
      <c r="AO43" s="829"/>
      <c r="AP43" s="829"/>
      <c r="AQ43" s="829"/>
      <c r="AR43" s="829"/>
      <c r="AS43" s="829"/>
      <c r="AT43" s="829"/>
      <c r="AU43" s="829"/>
      <c r="AV43" s="829"/>
      <c r="AW43" s="829"/>
      <c r="AX43" s="829"/>
      <c r="AY43" s="829"/>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29"/>
      <c r="AM44" s="829"/>
      <c r="AN44" s="829"/>
      <c r="AO44" s="829"/>
      <c r="AP44" s="829"/>
      <c r="AQ44" s="829"/>
      <c r="AR44" s="829"/>
      <c r="AS44" s="829"/>
      <c r="AT44" s="829"/>
      <c r="AU44" s="829"/>
      <c r="AV44" s="829"/>
      <c r="AW44" s="829"/>
      <c r="AX44" s="829"/>
      <c r="AY44" s="829"/>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29"/>
      <c r="AM45" s="829"/>
      <c r="AN45" s="829"/>
      <c r="AO45" s="829"/>
      <c r="AP45" s="829"/>
      <c r="AQ45" s="829"/>
      <c r="AR45" s="829"/>
      <c r="AS45" s="829"/>
      <c r="AT45" s="829"/>
      <c r="AU45" s="829"/>
      <c r="AV45" s="829"/>
      <c r="AW45" s="829"/>
      <c r="AX45" s="829"/>
      <c r="AY45" s="829"/>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29"/>
      <c r="AM46" s="829"/>
      <c r="AN46" s="829"/>
      <c r="AO46" s="829"/>
      <c r="AP46" s="829"/>
      <c r="AQ46" s="829"/>
      <c r="AR46" s="829"/>
      <c r="AS46" s="829"/>
      <c r="AT46" s="829"/>
      <c r="AU46" s="829"/>
      <c r="AV46" s="829"/>
      <c r="AW46" s="829"/>
      <c r="AX46" s="829"/>
      <c r="AY46" s="829"/>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29"/>
      <c r="AM47" s="829"/>
      <c r="AN47" s="829"/>
      <c r="AO47" s="829"/>
      <c r="AP47" s="829"/>
      <c r="AQ47" s="829"/>
      <c r="AR47" s="829"/>
      <c r="AS47" s="829"/>
      <c r="AT47" s="829"/>
      <c r="AU47" s="829"/>
      <c r="AV47" s="829"/>
      <c r="AW47" s="829"/>
      <c r="AX47" s="829"/>
      <c r="AY47" s="829"/>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29"/>
      <c r="AM48" s="829"/>
      <c r="AN48" s="829"/>
      <c r="AO48" s="829"/>
      <c r="AP48" s="829"/>
      <c r="AQ48" s="829"/>
      <c r="AR48" s="829"/>
      <c r="AS48" s="829"/>
      <c r="AT48" s="829"/>
      <c r="AU48" s="829"/>
      <c r="AV48" s="829"/>
      <c r="AW48" s="829"/>
      <c r="AX48" s="829"/>
      <c r="AY48" s="829"/>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29"/>
      <c r="AM49" s="829"/>
      <c r="AN49" s="829"/>
      <c r="AO49" s="829"/>
      <c r="AP49" s="829"/>
      <c r="AQ49" s="829"/>
      <c r="AR49" s="829"/>
      <c r="AS49" s="829"/>
      <c r="AT49" s="829"/>
      <c r="AU49" s="829"/>
      <c r="AV49" s="829"/>
      <c r="AW49" s="829"/>
      <c r="AX49" s="829"/>
      <c r="AY49" s="829"/>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7699</v>
      </c>
      <c r="AG63" s="844"/>
      <c r="AH63" s="844"/>
      <c r="AI63" s="844"/>
      <c r="AJ63" s="845"/>
      <c r="AK63" s="846"/>
      <c r="AL63" s="841"/>
      <c r="AM63" s="841"/>
      <c r="AN63" s="841"/>
      <c r="AO63" s="841"/>
      <c r="AP63" s="844">
        <v>28261</v>
      </c>
      <c r="AQ63" s="844"/>
      <c r="AR63" s="844"/>
      <c r="AS63" s="844"/>
      <c r="AT63" s="844"/>
      <c r="AU63" s="844">
        <v>9469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560</v>
      </c>
      <c r="C68" s="870"/>
      <c r="D68" s="870"/>
      <c r="E68" s="870"/>
      <c r="F68" s="870"/>
      <c r="G68" s="870"/>
      <c r="H68" s="870"/>
      <c r="I68" s="870"/>
      <c r="J68" s="870"/>
      <c r="K68" s="870"/>
      <c r="L68" s="870"/>
      <c r="M68" s="870"/>
      <c r="N68" s="870"/>
      <c r="O68" s="870"/>
      <c r="P68" s="871"/>
      <c r="Q68" s="872">
        <v>4627</v>
      </c>
      <c r="R68" s="866"/>
      <c r="S68" s="866"/>
      <c r="T68" s="866"/>
      <c r="U68" s="866"/>
      <c r="V68" s="866">
        <v>4362</v>
      </c>
      <c r="W68" s="866"/>
      <c r="X68" s="866"/>
      <c r="Y68" s="866"/>
      <c r="Z68" s="866"/>
      <c r="AA68" s="866">
        <v>265</v>
      </c>
      <c r="AB68" s="866"/>
      <c r="AC68" s="866"/>
      <c r="AD68" s="866"/>
      <c r="AE68" s="866"/>
      <c r="AF68" s="866">
        <v>265</v>
      </c>
      <c r="AG68" s="866"/>
      <c r="AH68" s="866"/>
      <c r="AI68" s="866"/>
      <c r="AJ68" s="866"/>
      <c r="AK68" s="866">
        <v>7</v>
      </c>
      <c r="AL68" s="866"/>
      <c r="AM68" s="866"/>
      <c r="AN68" s="866"/>
      <c r="AO68" s="866"/>
      <c r="AP68" s="866" t="s">
        <v>559</v>
      </c>
      <c r="AQ68" s="866"/>
      <c r="AR68" s="866"/>
      <c r="AS68" s="866"/>
      <c r="AT68" s="866"/>
      <c r="AU68" s="866" t="s">
        <v>559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561</v>
      </c>
      <c r="C69" s="874"/>
      <c r="D69" s="874"/>
      <c r="E69" s="874"/>
      <c r="F69" s="874"/>
      <c r="G69" s="874"/>
      <c r="H69" s="874"/>
      <c r="I69" s="874"/>
      <c r="J69" s="874"/>
      <c r="K69" s="874"/>
      <c r="L69" s="874"/>
      <c r="M69" s="874"/>
      <c r="N69" s="874"/>
      <c r="O69" s="874"/>
      <c r="P69" s="875"/>
      <c r="Q69" s="876">
        <v>83</v>
      </c>
      <c r="R69" s="829"/>
      <c r="S69" s="829"/>
      <c r="T69" s="829"/>
      <c r="U69" s="829"/>
      <c r="V69" s="829">
        <v>74</v>
      </c>
      <c r="W69" s="829"/>
      <c r="X69" s="829"/>
      <c r="Y69" s="829"/>
      <c r="Z69" s="829"/>
      <c r="AA69" s="829">
        <v>9</v>
      </c>
      <c r="AB69" s="829"/>
      <c r="AC69" s="829"/>
      <c r="AD69" s="829"/>
      <c r="AE69" s="829"/>
      <c r="AF69" s="829">
        <v>9</v>
      </c>
      <c r="AG69" s="829"/>
      <c r="AH69" s="829"/>
      <c r="AI69" s="829"/>
      <c r="AJ69" s="829"/>
      <c r="AK69" s="829" t="s">
        <v>559</v>
      </c>
      <c r="AL69" s="829"/>
      <c r="AM69" s="829"/>
      <c r="AN69" s="829"/>
      <c r="AO69" s="829"/>
      <c r="AP69" s="829" t="s">
        <v>559</v>
      </c>
      <c r="AQ69" s="829"/>
      <c r="AR69" s="829"/>
      <c r="AS69" s="829"/>
      <c r="AT69" s="829"/>
      <c r="AU69" s="829" t="s">
        <v>559</v>
      </c>
      <c r="AV69" s="829"/>
      <c r="AW69" s="829"/>
      <c r="AX69" s="829"/>
      <c r="AY69" s="829"/>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562</v>
      </c>
      <c r="C70" s="874"/>
      <c r="D70" s="874"/>
      <c r="E70" s="874"/>
      <c r="F70" s="874"/>
      <c r="G70" s="874"/>
      <c r="H70" s="874"/>
      <c r="I70" s="874"/>
      <c r="J70" s="874"/>
      <c r="K70" s="874"/>
      <c r="L70" s="874"/>
      <c r="M70" s="874"/>
      <c r="N70" s="874"/>
      <c r="O70" s="874"/>
      <c r="P70" s="875"/>
      <c r="Q70" s="876">
        <v>118</v>
      </c>
      <c r="R70" s="829"/>
      <c r="S70" s="829"/>
      <c r="T70" s="829"/>
      <c r="U70" s="829"/>
      <c r="V70" s="829">
        <v>106</v>
      </c>
      <c r="W70" s="829"/>
      <c r="X70" s="829"/>
      <c r="Y70" s="829"/>
      <c r="Z70" s="829"/>
      <c r="AA70" s="829">
        <v>12</v>
      </c>
      <c r="AB70" s="829"/>
      <c r="AC70" s="829"/>
      <c r="AD70" s="829"/>
      <c r="AE70" s="829"/>
      <c r="AF70" s="829">
        <v>12</v>
      </c>
      <c r="AG70" s="829"/>
      <c r="AH70" s="829"/>
      <c r="AI70" s="829"/>
      <c r="AJ70" s="829"/>
      <c r="AK70" s="829" t="s">
        <v>559</v>
      </c>
      <c r="AL70" s="829"/>
      <c r="AM70" s="829"/>
      <c r="AN70" s="829"/>
      <c r="AO70" s="829"/>
      <c r="AP70" s="829" t="s">
        <v>559</v>
      </c>
      <c r="AQ70" s="829"/>
      <c r="AR70" s="829"/>
      <c r="AS70" s="829"/>
      <c r="AT70" s="829"/>
      <c r="AU70" s="829" t="s">
        <v>559</v>
      </c>
      <c r="AV70" s="829"/>
      <c r="AW70" s="829"/>
      <c r="AX70" s="829"/>
      <c r="AY70" s="829"/>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563</v>
      </c>
      <c r="C71" s="874"/>
      <c r="D71" s="874"/>
      <c r="E71" s="874"/>
      <c r="F71" s="874"/>
      <c r="G71" s="874"/>
      <c r="H71" s="874"/>
      <c r="I71" s="874"/>
      <c r="J71" s="874"/>
      <c r="K71" s="874"/>
      <c r="L71" s="874"/>
      <c r="M71" s="874"/>
      <c r="N71" s="874"/>
      <c r="O71" s="874"/>
      <c r="P71" s="875"/>
      <c r="Q71" s="876">
        <v>590</v>
      </c>
      <c r="R71" s="829"/>
      <c r="S71" s="829"/>
      <c r="T71" s="829"/>
      <c r="U71" s="829"/>
      <c r="V71" s="829">
        <v>542</v>
      </c>
      <c r="W71" s="829"/>
      <c r="X71" s="829"/>
      <c r="Y71" s="829"/>
      <c r="Z71" s="829"/>
      <c r="AA71" s="829">
        <v>48</v>
      </c>
      <c r="AB71" s="829"/>
      <c r="AC71" s="829"/>
      <c r="AD71" s="829"/>
      <c r="AE71" s="829"/>
      <c r="AF71" s="829">
        <v>48</v>
      </c>
      <c r="AG71" s="829"/>
      <c r="AH71" s="829"/>
      <c r="AI71" s="829"/>
      <c r="AJ71" s="829"/>
      <c r="AK71" s="829" t="s">
        <v>559</v>
      </c>
      <c r="AL71" s="829"/>
      <c r="AM71" s="829"/>
      <c r="AN71" s="829"/>
      <c r="AO71" s="829"/>
      <c r="AP71" s="829" t="s">
        <v>559</v>
      </c>
      <c r="AQ71" s="829"/>
      <c r="AR71" s="829"/>
      <c r="AS71" s="829"/>
      <c r="AT71" s="829"/>
      <c r="AU71" s="829" t="s">
        <v>559</v>
      </c>
      <c r="AV71" s="829"/>
      <c r="AW71" s="829"/>
      <c r="AX71" s="829"/>
      <c r="AY71" s="829"/>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564</v>
      </c>
      <c r="C72" s="874"/>
      <c r="D72" s="874"/>
      <c r="E72" s="874"/>
      <c r="F72" s="874"/>
      <c r="G72" s="874"/>
      <c r="H72" s="874"/>
      <c r="I72" s="874"/>
      <c r="J72" s="874"/>
      <c r="K72" s="874"/>
      <c r="L72" s="874"/>
      <c r="M72" s="874"/>
      <c r="N72" s="874"/>
      <c r="O72" s="874"/>
      <c r="P72" s="875"/>
      <c r="Q72" s="876">
        <v>153545</v>
      </c>
      <c r="R72" s="829"/>
      <c r="S72" s="829"/>
      <c r="T72" s="829"/>
      <c r="U72" s="829"/>
      <c r="V72" s="829">
        <v>151526</v>
      </c>
      <c r="W72" s="829"/>
      <c r="X72" s="829"/>
      <c r="Y72" s="829"/>
      <c r="Z72" s="829"/>
      <c r="AA72" s="829">
        <v>2019</v>
      </c>
      <c r="AB72" s="829"/>
      <c r="AC72" s="829"/>
      <c r="AD72" s="829"/>
      <c r="AE72" s="829"/>
      <c r="AF72" s="829">
        <v>2019</v>
      </c>
      <c r="AG72" s="829"/>
      <c r="AH72" s="829"/>
      <c r="AI72" s="829"/>
      <c r="AJ72" s="829"/>
      <c r="AK72" s="829">
        <v>1106</v>
      </c>
      <c r="AL72" s="829"/>
      <c r="AM72" s="829"/>
      <c r="AN72" s="829"/>
      <c r="AO72" s="829"/>
      <c r="AP72" s="829" t="s">
        <v>559</v>
      </c>
      <c r="AQ72" s="829"/>
      <c r="AR72" s="829"/>
      <c r="AS72" s="829"/>
      <c r="AT72" s="829"/>
      <c r="AU72" s="829" t="s">
        <v>559</v>
      </c>
      <c r="AV72" s="829"/>
      <c r="AW72" s="829"/>
      <c r="AX72" s="829"/>
      <c r="AY72" s="829"/>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2353</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44</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6536798</v>
      </c>
      <c r="AB110" s="900"/>
      <c r="AC110" s="900"/>
      <c r="AD110" s="900"/>
      <c r="AE110" s="901"/>
      <c r="AF110" s="902">
        <v>6715998</v>
      </c>
      <c r="AG110" s="900"/>
      <c r="AH110" s="900"/>
      <c r="AI110" s="900"/>
      <c r="AJ110" s="901"/>
      <c r="AK110" s="902">
        <v>6963830</v>
      </c>
      <c r="AL110" s="900"/>
      <c r="AM110" s="900"/>
      <c r="AN110" s="900"/>
      <c r="AO110" s="901"/>
      <c r="AP110" s="903">
        <v>28.2</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66780929</v>
      </c>
      <c r="BR110" s="931"/>
      <c r="BS110" s="931"/>
      <c r="BT110" s="931"/>
      <c r="BU110" s="931"/>
      <c r="BV110" s="931">
        <v>64370666</v>
      </c>
      <c r="BW110" s="931"/>
      <c r="BX110" s="931"/>
      <c r="BY110" s="931"/>
      <c r="BZ110" s="931"/>
      <c r="CA110" s="931">
        <v>61613839</v>
      </c>
      <c r="CB110" s="931"/>
      <c r="CC110" s="931"/>
      <c r="CD110" s="931"/>
      <c r="CE110" s="931"/>
      <c r="CF110" s="944">
        <v>249.5</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57944</v>
      </c>
      <c r="BR111" s="926"/>
      <c r="BS111" s="926"/>
      <c r="BT111" s="926"/>
      <c r="BU111" s="926"/>
      <c r="BV111" s="926">
        <v>44972</v>
      </c>
      <c r="BW111" s="926"/>
      <c r="BX111" s="926"/>
      <c r="BY111" s="926"/>
      <c r="BZ111" s="926"/>
      <c r="CA111" s="926">
        <v>65644</v>
      </c>
      <c r="CB111" s="926"/>
      <c r="CC111" s="926"/>
      <c r="CD111" s="926"/>
      <c r="CE111" s="926"/>
      <c r="CF111" s="920">
        <v>0.3</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11178405</v>
      </c>
      <c r="BR112" s="926"/>
      <c r="BS112" s="926"/>
      <c r="BT112" s="926"/>
      <c r="BU112" s="926"/>
      <c r="BV112" s="926">
        <v>10408191</v>
      </c>
      <c r="BW112" s="926"/>
      <c r="BX112" s="926"/>
      <c r="BY112" s="926"/>
      <c r="BZ112" s="926"/>
      <c r="CA112" s="926">
        <v>9557682</v>
      </c>
      <c r="CB112" s="926"/>
      <c r="CC112" s="926"/>
      <c r="CD112" s="926"/>
      <c r="CE112" s="926"/>
      <c r="CF112" s="920">
        <v>38.700000000000003</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1116059</v>
      </c>
      <c r="AB113" s="938"/>
      <c r="AC113" s="938"/>
      <c r="AD113" s="938"/>
      <c r="AE113" s="939"/>
      <c r="AF113" s="940">
        <v>1129741</v>
      </c>
      <c r="AG113" s="938"/>
      <c r="AH113" s="938"/>
      <c r="AI113" s="938"/>
      <c r="AJ113" s="939"/>
      <c r="AK113" s="940">
        <v>1034836</v>
      </c>
      <c r="AL113" s="938"/>
      <c r="AM113" s="938"/>
      <c r="AN113" s="938"/>
      <c r="AO113" s="939"/>
      <c r="AP113" s="941">
        <v>4.2</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6035919</v>
      </c>
      <c r="BR114" s="926"/>
      <c r="BS114" s="926"/>
      <c r="BT114" s="926"/>
      <c r="BU114" s="926"/>
      <c r="BV114" s="926">
        <v>6306071</v>
      </c>
      <c r="BW114" s="926"/>
      <c r="BX114" s="926"/>
      <c r="BY114" s="926"/>
      <c r="BZ114" s="926"/>
      <c r="CA114" s="926">
        <v>6694226</v>
      </c>
      <c r="CB114" s="926"/>
      <c r="CC114" s="926"/>
      <c r="CD114" s="926"/>
      <c r="CE114" s="926"/>
      <c r="CF114" s="920">
        <v>27.1</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35441</v>
      </c>
      <c r="AB115" s="938"/>
      <c r="AC115" s="938"/>
      <c r="AD115" s="938"/>
      <c r="AE115" s="939"/>
      <c r="AF115" s="940">
        <v>22400</v>
      </c>
      <c r="AG115" s="938"/>
      <c r="AH115" s="938"/>
      <c r="AI115" s="938"/>
      <c r="AJ115" s="939"/>
      <c r="AK115" s="940">
        <v>23450</v>
      </c>
      <c r="AL115" s="938"/>
      <c r="AM115" s="938"/>
      <c r="AN115" s="938"/>
      <c r="AO115" s="939"/>
      <c r="AP115" s="941">
        <v>0.1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57944</v>
      </c>
      <c r="DH116" s="959"/>
      <c r="DI116" s="959"/>
      <c r="DJ116" s="959"/>
      <c r="DK116" s="960"/>
      <c r="DL116" s="961">
        <v>44972</v>
      </c>
      <c r="DM116" s="959"/>
      <c r="DN116" s="959"/>
      <c r="DO116" s="959"/>
      <c r="DP116" s="960"/>
      <c r="DQ116" s="961">
        <v>65644</v>
      </c>
      <c r="DR116" s="959"/>
      <c r="DS116" s="959"/>
      <c r="DT116" s="959"/>
      <c r="DU116" s="960"/>
      <c r="DV116" s="962">
        <v>0.3</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7688298</v>
      </c>
      <c r="AB117" s="979"/>
      <c r="AC117" s="979"/>
      <c r="AD117" s="979"/>
      <c r="AE117" s="980"/>
      <c r="AF117" s="981">
        <v>7868139</v>
      </c>
      <c r="AG117" s="979"/>
      <c r="AH117" s="979"/>
      <c r="AI117" s="979"/>
      <c r="AJ117" s="980"/>
      <c r="AK117" s="981">
        <v>8022116</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84053197</v>
      </c>
      <c r="BR119" s="1000"/>
      <c r="BS119" s="1000"/>
      <c r="BT119" s="1000"/>
      <c r="BU119" s="1000"/>
      <c r="BV119" s="1000">
        <v>81129900</v>
      </c>
      <c r="BW119" s="1000"/>
      <c r="BX119" s="1000"/>
      <c r="BY119" s="1000"/>
      <c r="BZ119" s="1000"/>
      <c r="CA119" s="1000">
        <v>77931391</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20536472</v>
      </c>
      <c r="BR120" s="931"/>
      <c r="BS120" s="931"/>
      <c r="BT120" s="931"/>
      <c r="BU120" s="931"/>
      <c r="BV120" s="931">
        <v>20208916</v>
      </c>
      <c r="BW120" s="931"/>
      <c r="BX120" s="931"/>
      <c r="BY120" s="931"/>
      <c r="BZ120" s="931"/>
      <c r="CA120" s="931">
        <v>19978526</v>
      </c>
      <c r="CB120" s="931"/>
      <c r="CC120" s="931"/>
      <c r="CD120" s="931"/>
      <c r="CE120" s="931"/>
      <c r="CF120" s="944">
        <v>80.900000000000006</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7501637</v>
      </c>
      <c r="DH120" s="931"/>
      <c r="DI120" s="931"/>
      <c r="DJ120" s="931"/>
      <c r="DK120" s="931"/>
      <c r="DL120" s="931">
        <v>7071439</v>
      </c>
      <c r="DM120" s="931"/>
      <c r="DN120" s="931"/>
      <c r="DO120" s="931"/>
      <c r="DP120" s="931"/>
      <c r="DQ120" s="931">
        <v>6796932</v>
      </c>
      <c r="DR120" s="931"/>
      <c r="DS120" s="931"/>
      <c r="DT120" s="931"/>
      <c r="DU120" s="931"/>
      <c r="DV120" s="932">
        <v>27.5</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686263</v>
      </c>
      <c r="BR121" s="926"/>
      <c r="BS121" s="926"/>
      <c r="BT121" s="926"/>
      <c r="BU121" s="926"/>
      <c r="BV121" s="926">
        <v>566142</v>
      </c>
      <c r="BW121" s="926"/>
      <c r="BX121" s="926"/>
      <c r="BY121" s="926"/>
      <c r="BZ121" s="926"/>
      <c r="CA121" s="926">
        <v>461128</v>
      </c>
      <c r="CB121" s="926"/>
      <c r="CC121" s="926"/>
      <c r="CD121" s="926"/>
      <c r="CE121" s="926"/>
      <c r="CF121" s="920">
        <v>1.9</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2832880</v>
      </c>
      <c r="DH121" s="926"/>
      <c r="DI121" s="926"/>
      <c r="DJ121" s="926"/>
      <c r="DK121" s="926"/>
      <c r="DL121" s="926">
        <v>2547995</v>
      </c>
      <c r="DM121" s="926"/>
      <c r="DN121" s="926"/>
      <c r="DO121" s="926"/>
      <c r="DP121" s="926"/>
      <c r="DQ121" s="926">
        <v>2281651</v>
      </c>
      <c r="DR121" s="926"/>
      <c r="DS121" s="926"/>
      <c r="DT121" s="926"/>
      <c r="DU121" s="926"/>
      <c r="DV121" s="927">
        <v>9.1999999999999993</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59361646</v>
      </c>
      <c r="BR122" s="1000"/>
      <c r="BS122" s="1000"/>
      <c r="BT122" s="1000"/>
      <c r="BU122" s="1000"/>
      <c r="BV122" s="1000">
        <v>56963098</v>
      </c>
      <c r="BW122" s="1000"/>
      <c r="BX122" s="1000"/>
      <c r="BY122" s="1000"/>
      <c r="BZ122" s="1000"/>
      <c r="CA122" s="1000">
        <v>54761493</v>
      </c>
      <c r="CB122" s="1000"/>
      <c r="CC122" s="1000"/>
      <c r="CD122" s="1000"/>
      <c r="CE122" s="1000"/>
      <c r="CF122" s="1017">
        <v>221.7</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655649</v>
      </c>
      <c r="DH122" s="926"/>
      <c r="DI122" s="926"/>
      <c r="DJ122" s="926"/>
      <c r="DK122" s="926"/>
      <c r="DL122" s="926">
        <v>586127</v>
      </c>
      <c r="DM122" s="926"/>
      <c r="DN122" s="926"/>
      <c r="DO122" s="926"/>
      <c r="DP122" s="926"/>
      <c r="DQ122" s="926">
        <v>389986</v>
      </c>
      <c r="DR122" s="926"/>
      <c r="DS122" s="926"/>
      <c r="DT122" s="926"/>
      <c r="DU122" s="926"/>
      <c r="DV122" s="927">
        <v>1.6</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20905</v>
      </c>
      <c r="AB123" s="959"/>
      <c r="AC123" s="959"/>
      <c r="AD123" s="959"/>
      <c r="AE123" s="960"/>
      <c r="AF123" s="961">
        <v>12314</v>
      </c>
      <c r="AG123" s="959"/>
      <c r="AH123" s="959"/>
      <c r="AI123" s="959"/>
      <c r="AJ123" s="960"/>
      <c r="AK123" s="961">
        <v>6174</v>
      </c>
      <c r="AL123" s="959"/>
      <c r="AM123" s="959"/>
      <c r="AN123" s="959"/>
      <c r="AO123" s="960"/>
      <c r="AP123" s="962">
        <v>0</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80584381</v>
      </c>
      <c r="BR123" s="1064"/>
      <c r="BS123" s="1064"/>
      <c r="BT123" s="1064"/>
      <c r="BU123" s="1064"/>
      <c r="BV123" s="1064">
        <v>77738156</v>
      </c>
      <c r="BW123" s="1064"/>
      <c r="BX123" s="1064"/>
      <c r="BY123" s="1064"/>
      <c r="BZ123" s="1064"/>
      <c r="CA123" s="1064">
        <v>75201147</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v>70210</v>
      </c>
      <c r="DH123" s="959"/>
      <c r="DI123" s="959"/>
      <c r="DJ123" s="959"/>
      <c r="DK123" s="960"/>
      <c r="DL123" s="961">
        <v>83985</v>
      </c>
      <c r="DM123" s="959"/>
      <c r="DN123" s="959"/>
      <c r="DO123" s="959"/>
      <c r="DP123" s="960"/>
      <c r="DQ123" s="961">
        <v>89113</v>
      </c>
      <c r="DR123" s="959"/>
      <c r="DS123" s="959"/>
      <c r="DT123" s="959"/>
      <c r="DU123" s="960"/>
      <c r="DV123" s="962">
        <v>0.4</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13.6</v>
      </c>
      <c r="BR124" s="1027"/>
      <c r="BS124" s="1027"/>
      <c r="BT124" s="1027"/>
      <c r="BU124" s="1027"/>
      <c r="BV124" s="1027">
        <v>13.8</v>
      </c>
      <c r="BW124" s="1027"/>
      <c r="BX124" s="1027"/>
      <c r="BY124" s="1027"/>
      <c r="BZ124" s="1027"/>
      <c r="CA124" s="1027">
        <v>11</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v>118029</v>
      </c>
      <c r="DH124" s="986"/>
      <c r="DI124" s="986"/>
      <c r="DJ124" s="986"/>
      <c r="DK124" s="987"/>
      <c r="DL124" s="985">
        <v>118645</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14536</v>
      </c>
      <c r="AB127" s="959"/>
      <c r="AC127" s="959"/>
      <c r="AD127" s="959"/>
      <c r="AE127" s="960"/>
      <c r="AF127" s="961">
        <v>10086</v>
      </c>
      <c r="AG127" s="959"/>
      <c r="AH127" s="959"/>
      <c r="AI127" s="959"/>
      <c r="AJ127" s="960"/>
      <c r="AK127" s="961">
        <v>17276</v>
      </c>
      <c r="AL127" s="959"/>
      <c r="AM127" s="959"/>
      <c r="AN127" s="959"/>
      <c r="AO127" s="960"/>
      <c r="AP127" s="962">
        <v>0.1</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125287</v>
      </c>
      <c r="AB128" s="1046"/>
      <c r="AC128" s="1046"/>
      <c r="AD128" s="1046"/>
      <c r="AE128" s="1047"/>
      <c r="AF128" s="1048">
        <v>104447</v>
      </c>
      <c r="AG128" s="1046"/>
      <c r="AH128" s="1046"/>
      <c r="AI128" s="1046"/>
      <c r="AJ128" s="1047"/>
      <c r="AK128" s="1048">
        <v>97832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11.78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31144723</v>
      </c>
      <c r="AB129" s="959"/>
      <c r="AC129" s="959"/>
      <c r="AD129" s="959"/>
      <c r="AE129" s="960"/>
      <c r="AF129" s="961">
        <v>30299598</v>
      </c>
      <c r="AG129" s="959"/>
      <c r="AH129" s="959"/>
      <c r="AI129" s="959"/>
      <c r="AJ129" s="960"/>
      <c r="AK129" s="961">
        <v>30495375</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16.78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5644672</v>
      </c>
      <c r="AB130" s="959"/>
      <c r="AC130" s="959"/>
      <c r="AD130" s="959"/>
      <c r="AE130" s="960"/>
      <c r="AF130" s="961">
        <v>5743952</v>
      </c>
      <c r="AG130" s="959"/>
      <c r="AH130" s="959"/>
      <c r="AI130" s="959"/>
      <c r="AJ130" s="960"/>
      <c r="AK130" s="961">
        <v>5799641</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8.1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25500051</v>
      </c>
      <c r="AB131" s="986"/>
      <c r="AC131" s="986"/>
      <c r="AD131" s="986"/>
      <c r="AE131" s="987"/>
      <c r="AF131" s="985">
        <v>24555646</v>
      </c>
      <c r="AG131" s="986"/>
      <c r="AH131" s="986"/>
      <c r="AI131" s="986"/>
      <c r="AJ131" s="987"/>
      <c r="AK131" s="985">
        <v>24695734</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11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7.5228829929999996</v>
      </c>
      <c r="AB132" s="1097"/>
      <c r="AC132" s="1097"/>
      <c r="AD132" s="1097"/>
      <c r="AE132" s="1098"/>
      <c r="AF132" s="1099">
        <v>8.225155225</v>
      </c>
      <c r="AG132" s="1097"/>
      <c r="AH132" s="1097"/>
      <c r="AI132" s="1097"/>
      <c r="AJ132" s="1098"/>
      <c r="AK132" s="1099">
        <v>8.6032794169999995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7.2</v>
      </c>
      <c r="AB133" s="1080"/>
      <c r="AC133" s="1080"/>
      <c r="AD133" s="1080"/>
      <c r="AE133" s="1081"/>
      <c r="AF133" s="1079">
        <v>7.6</v>
      </c>
      <c r="AG133" s="1080"/>
      <c r="AH133" s="1080"/>
      <c r="AI133" s="1080"/>
      <c r="AJ133" s="1081"/>
      <c r="AK133" s="1079">
        <v>8.1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1Qo4zoqyJ49Jis8ubIMJXrcfCaWcZvvtYIJWghWAtEUTO8qxv6zr2w0F3PVxSkPPnuW16RHFPHBvuQGJZKjQ==" saltValue="t4spdkN8/uIne2j/svEh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rLFjCc8PnM/vonACelUdLjqOdeyOw/t2wJd59CpBcdzCs5G1N5aCTOevKb/NQ8G97c5y52eYFs5ohxTTZO0cw==" saltValue="2BYcDG+/53TEqbxtFOgh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57GdxayMfWyBoCyJ5H3sWMhSjPuv3tJ1iUxXEPECMlijfjXDrlIhllhTf6saMSzL1Z2gETzJwJvF52c2QwO8Q==" saltValue="ZcPBvn6GVNqjYOUDmtWEc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9269939</v>
      </c>
      <c r="AP9" s="281">
        <v>112426</v>
      </c>
      <c r="AQ9" s="282">
        <v>88459</v>
      </c>
      <c r="AR9" s="283">
        <v>27.1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53551</v>
      </c>
      <c r="AP10" s="284">
        <v>649</v>
      </c>
      <c r="AQ10" s="285">
        <v>6814</v>
      </c>
      <c r="AR10" s="286">
        <v>-90.5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197789</v>
      </c>
      <c r="AP11" s="284">
        <v>2399</v>
      </c>
      <c r="AQ11" s="285">
        <v>1610</v>
      </c>
      <c r="AR11" s="286">
        <v>49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24</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643131</v>
      </c>
      <c r="AP13" s="284">
        <v>7800</v>
      </c>
      <c r="AQ13" s="285">
        <v>3854</v>
      </c>
      <c r="AR13" s="286">
        <v>102.4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159206</v>
      </c>
      <c r="AP14" s="284">
        <v>1931</v>
      </c>
      <c r="AQ14" s="285">
        <v>1979</v>
      </c>
      <c r="AR14" s="286">
        <v>-2.4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-242275</v>
      </c>
      <c r="AP15" s="284">
        <v>-2938</v>
      </c>
      <c r="AQ15" s="285">
        <v>-5062</v>
      </c>
      <c r="AR15" s="286">
        <v>-42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10081341</v>
      </c>
      <c r="AP16" s="284">
        <v>122266</v>
      </c>
      <c r="AQ16" s="285">
        <v>97678</v>
      </c>
      <c r="AR16" s="286">
        <v>25.2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10.67</v>
      </c>
      <c r="AP21" s="298">
        <v>8.7899999999999991</v>
      </c>
      <c r="AQ21" s="299">
        <v>1.88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96.8</v>
      </c>
      <c r="AP22" s="303">
        <v>97.7</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6963830</v>
      </c>
      <c r="AP32" s="312">
        <v>84457</v>
      </c>
      <c r="AQ32" s="313">
        <v>63215</v>
      </c>
      <c r="AR32" s="314">
        <v>33.6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v>3</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1034836</v>
      </c>
      <c r="AP35" s="312">
        <v>12550</v>
      </c>
      <c r="AQ35" s="313">
        <v>15084</v>
      </c>
      <c r="AR35" s="314">
        <v>-16.8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t="s">
        <v>490</v>
      </c>
      <c r="AP36" s="312" t="s">
        <v>490</v>
      </c>
      <c r="AQ36" s="313">
        <v>1958</v>
      </c>
      <c r="AR36" s="314" t="s">
        <v>490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23450</v>
      </c>
      <c r="AP37" s="312">
        <v>284</v>
      </c>
      <c r="AQ37" s="313">
        <v>529</v>
      </c>
      <c r="AR37" s="314">
        <v>-46.3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-97832</v>
      </c>
      <c r="AP39" s="312">
        <v>-1187</v>
      </c>
      <c r="AQ39" s="313">
        <v>-3177</v>
      </c>
      <c r="AR39" s="314">
        <v>-62.6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-5799641</v>
      </c>
      <c r="AP40" s="312">
        <v>-70338</v>
      </c>
      <c r="AQ40" s="313">
        <v>-54547</v>
      </c>
      <c r="AR40" s="314">
        <v>28.9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2124643</v>
      </c>
      <c r="AP41" s="312">
        <v>25768</v>
      </c>
      <c r="AQ41" s="313">
        <v>23067</v>
      </c>
      <c r="AR41" s="314">
        <v>11.7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11171949</v>
      </c>
      <c r="AN51" s="334">
        <v>125809</v>
      </c>
      <c r="AO51" s="335">
        <v>45.4</v>
      </c>
      <c r="AP51" s="336">
        <v>70166</v>
      </c>
      <c r="AQ51" s="337">
        <v>1.4</v>
      </c>
      <c r="AR51" s="338">
        <v>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5847397</v>
      </c>
      <c r="AN52" s="342">
        <v>65848</v>
      </c>
      <c r="AO52" s="343">
        <v>24.6</v>
      </c>
      <c r="AP52" s="344">
        <v>36115</v>
      </c>
      <c r="AQ52" s="345">
        <v>-6.2</v>
      </c>
      <c r="AR52" s="346">
        <v>30.8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10641599</v>
      </c>
      <c r="AN53" s="334">
        <v>121685</v>
      </c>
      <c r="AO53" s="335">
        <v>-3.3</v>
      </c>
      <c r="AP53" s="336">
        <v>70329</v>
      </c>
      <c r="AQ53" s="337">
        <v>0.2</v>
      </c>
      <c r="AR53" s="338">
        <v>-3.5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6481831</v>
      </c>
      <c r="AN54" s="342">
        <v>74119</v>
      </c>
      <c r="AO54" s="343">
        <v>12.6</v>
      </c>
      <c r="AP54" s="344">
        <v>39403</v>
      </c>
      <c r="AQ54" s="345">
        <v>9.1</v>
      </c>
      <c r="AR54" s="346">
        <v>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8017714</v>
      </c>
      <c r="AN55" s="334">
        <v>93325</v>
      </c>
      <c r="AO55" s="335">
        <v>-23.3</v>
      </c>
      <c r="AP55" s="336">
        <v>71871</v>
      </c>
      <c r="AQ55" s="337">
        <v>2.2000000000000002</v>
      </c>
      <c r="AR55" s="338">
        <v>-25.5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3731523</v>
      </c>
      <c r="AN56" s="342">
        <v>43434</v>
      </c>
      <c r="AO56" s="343">
        <v>-41.4</v>
      </c>
      <c r="AP56" s="344">
        <v>38232</v>
      </c>
      <c r="AQ56" s="345">
        <v>-3</v>
      </c>
      <c r="AR56" s="346">
        <v>-38.4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7404600</v>
      </c>
      <c r="AN57" s="334">
        <v>87843</v>
      </c>
      <c r="AO57" s="335">
        <v>-5.9</v>
      </c>
      <c r="AP57" s="336">
        <v>71807</v>
      </c>
      <c r="AQ57" s="337">
        <v>-0.1</v>
      </c>
      <c r="AR57" s="338">
        <v>-5.8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3555740</v>
      </c>
      <c r="AN58" s="342">
        <v>42183</v>
      </c>
      <c r="AO58" s="343">
        <v>-2.9</v>
      </c>
      <c r="AP58" s="344">
        <v>37333</v>
      </c>
      <c r="AQ58" s="345">
        <v>-2.4</v>
      </c>
      <c r="AR58" s="346">
        <v>-0.5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6854621</v>
      </c>
      <c r="AN59" s="334">
        <v>83133</v>
      </c>
      <c r="AO59" s="335">
        <v>-5.4</v>
      </c>
      <c r="AP59" s="336">
        <v>80821</v>
      </c>
      <c r="AQ59" s="337">
        <v>12.6</v>
      </c>
      <c r="AR59" s="338">
        <v>-18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4089712</v>
      </c>
      <c r="AN60" s="342">
        <v>49600</v>
      </c>
      <c r="AO60" s="343">
        <v>17.600000000000001</v>
      </c>
      <c r="AP60" s="344">
        <v>49586</v>
      </c>
      <c r="AQ60" s="345">
        <v>32.799999999999997</v>
      </c>
      <c r="AR60" s="346">
        <v>-15.2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8818097</v>
      </c>
      <c r="AN61" s="349">
        <v>102359</v>
      </c>
      <c r="AO61" s="350">
        <v>1.5</v>
      </c>
      <c r="AP61" s="351">
        <v>72999</v>
      </c>
      <c r="AQ61" s="352">
        <v>3.3</v>
      </c>
      <c r="AR61" s="338">
        <v>-1.8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4741241</v>
      </c>
      <c r="AN62" s="342">
        <v>55037</v>
      </c>
      <c r="AO62" s="343">
        <v>2.1</v>
      </c>
      <c r="AP62" s="344">
        <v>40134</v>
      </c>
      <c r="AQ62" s="345">
        <v>6.1</v>
      </c>
      <c r="AR62" s="346">
        <v>-4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HetKGb/WIeSf34LUPGUjFdKWM0ekOGCB62bBgAAu3eTKrS+wRd8Q/9JLuUaDNiS3KGHvIFwG7dXTn5oLjwJlg==" saltValue="z1iYLcf5jP3ykIClrDxg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3"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B4tspZTslwj/s93i//oDbkN25apIpQqk4b5K/BOM7ACcYtkmvD7UtwwPC1hyPzJda8/5Gt6XBJGP7TI6uqjkvw==" saltValue="Xpxn7gwOa9BWxX9Vzz5W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kgdBznk4fRqmpLt3TKHKXuKzpZNo61DFyf4LbLXCQ2dfrt0UWVBoKlIoPtWLmsQ3lQ5ijeKU8OMiRYnPCdy5OQ==" saltValue="13LKCtP5JUurZRYIFWnS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31.67</v>
      </c>
      <c r="G47" s="12">
        <v>30.91</v>
      </c>
      <c r="H47" s="12">
        <v>31.74</v>
      </c>
      <c r="I47" s="12">
        <v>30.96</v>
      </c>
      <c r="J47" s="13">
        <v>30.98</v>
      </c>
    </row>
    <row r="48" spans="2:10" ht="57.75" customHeight="1" x14ac:dyDescent="0.15">
      <c r="B48" s="14"/>
      <c r="C48" s="1141" t="s">
        <v>4</v>
      </c>
      <c r="D48" s="1141"/>
      <c r="E48" s="1142"/>
      <c r="F48" s="15">
        <v>6.52</v>
      </c>
      <c r="G48" s="16">
        <v>6.83</v>
      </c>
      <c r="H48" s="16">
        <v>7.84</v>
      </c>
      <c r="I48" s="16">
        <v>9.8699999999999992</v>
      </c>
      <c r="J48" s="17">
        <v>8.02</v>
      </c>
    </row>
    <row r="49" spans="2:10" ht="57.75" customHeight="1" thickBot="1" x14ac:dyDescent="0.2">
      <c r="B49" s="18"/>
      <c r="C49" s="1143" t="s">
        <v>5</v>
      </c>
      <c r="D49" s="1143"/>
      <c r="E49" s="1144"/>
      <c r="F49" s="19" t="s">
        <v>533</v>
      </c>
      <c r="G49" s="20" t="s">
        <v>534</v>
      </c>
      <c r="H49" s="20">
        <v>2.58</v>
      </c>
      <c r="I49" s="20">
        <v>0.15</v>
      </c>
      <c r="J49" s="21" t="s">
        <v>535</v>
      </c>
    </row>
    <row r="50" spans="2:10" x14ac:dyDescent="0.15"/>
  </sheetData>
  <sheetProtection algorithmName="SHA-512" hashValue="YnKBfosCWuABUX2bRd9p6WT+LvX9V0+pihrtypWuPCU8mgsmqCV/NkI9KhPePzD+SpGZxVpwtl/tNEdBHRgN+w==" saltValue="x98RhGEBE2f8q05ZuzZT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15.23</v>
      </c>
      <c r="G34" s="33">
        <v>14.98</v>
      </c>
      <c r="H34" s="33">
        <v>14.4</v>
      </c>
      <c r="I34" s="33">
        <v>14.61</v>
      </c>
      <c r="J34" s="34">
        <v>12.87</v>
      </c>
      <c r="K34" s="22"/>
      <c r="L34" s="22"/>
      <c r="M34" s="22"/>
      <c r="N34" s="22"/>
      <c r="O34" s="22"/>
      <c r="P34" s="22"/>
    </row>
    <row r="35" spans="1:16" ht="39" customHeight="1" x14ac:dyDescent="0.15">
      <c r="A35" s="22"/>
      <c r="B35" s="35"/>
      <c r="C35" s="1145" t="s">
        <v>537</v>
      </c>
      <c r="D35" s="1146"/>
      <c r="E35" s="1147"/>
      <c r="F35" s="36">
        <v>6.43</v>
      </c>
      <c r="G35" s="37">
        <v>6.64</v>
      </c>
      <c r="H35" s="37">
        <v>7.8</v>
      </c>
      <c r="I35" s="37">
        <v>9.86</v>
      </c>
      <c r="J35" s="38">
        <v>8.02</v>
      </c>
      <c r="K35" s="22"/>
      <c r="L35" s="22"/>
      <c r="M35" s="22"/>
      <c r="N35" s="22"/>
      <c r="O35" s="22"/>
      <c r="P35" s="22"/>
    </row>
    <row r="36" spans="1:16" ht="39" customHeight="1" x14ac:dyDescent="0.15">
      <c r="A36" s="22"/>
      <c r="B36" s="35"/>
      <c r="C36" s="1145" t="s">
        <v>538</v>
      </c>
      <c r="D36" s="1146"/>
      <c r="E36" s="1147"/>
      <c r="F36" s="36">
        <v>6.21</v>
      </c>
      <c r="G36" s="37">
        <v>5.38</v>
      </c>
      <c r="H36" s="37">
        <v>4.88</v>
      </c>
      <c r="I36" s="37">
        <v>4.5599999999999996</v>
      </c>
      <c r="J36" s="38">
        <v>4.34</v>
      </c>
      <c r="K36" s="22"/>
      <c r="L36" s="22"/>
      <c r="M36" s="22"/>
      <c r="N36" s="22"/>
      <c r="O36" s="22"/>
      <c r="P36" s="22"/>
    </row>
    <row r="37" spans="1:16" ht="39" customHeight="1" x14ac:dyDescent="0.15">
      <c r="A37" s="22"/>
      <c r="B37" s="35"/>
      <c r="C37" s="1145" t="s">
        <v>539</v>
      </c>
      <c r="D37" s="1146"/>
      <c r="E37" s="1147"/>
      <c r="F37" s="36">
        <v>3.68</v>
      </c>
      <c r="G37" s="37">
        <v>4.05</v>
      </c>
      <c r="H37" s="37">
        <v>4.1100000000000003</v>
      </c>
      <c r="I37" s="37">
        <v>4.4800000000000004</v>
      </c>
      <c r="J37" s="38">
        <v>4.21</v>
      </c>
      <c r="K37" s="22"/>
      <c r="L37" s="22"/>
      <c r="M37" s="22"/>
      <c r="N37" s="22"/>
      <c r="O37" s="22"/>
      <c r="P37" s="22"/>
    </row>
    <row r="38" spans="1:16" ht="39" customHeight="1" x14ac:dyDescent="0.15">
      <c r="A38" s="22"/>
      <c r="B38" s="35"/>
      <c r="C38" s="1145" t="s">
        <v>540</v>
      </c>
      <c r="D38" s="1146"/>
      <c r="E38" s="1147"/>
      <c r="F38" s="36">
        <v>1.91</v>
      </c>
      <c r="G38" s="37">
        <v>1.54</v>
      </c>
      <c r="H38" s="37">
        <v>2.0699999999999998</v>
      </c>
      <c r="I38" s="37">
        <v>2.37</v>
      </c>
      <c r="J38" s="38">
        <v>2.4</v>
      </c>
      <c r="K38" s="22"/>
      <c r="L38" s="22"/>
      <c r="M38" s="22"/>
      <c r="N38" s="22"/>
      <c r="O38" s="22"/>
      <c r="P38" s="22"/>
    </row>
    <row r="39" spans="1:16" ht="39" customHeight="1" x14ac:dyDescent="0.15">
      <c r="A39" s="22"/>
      <c r="B39" s="35"/>
      <c r="C39" s="1145" t="s">
        <v>541</v>
      </c>
      <c r="D39" s="1146"/>
      <c r="E39" s="1147"/>
      <c r="F39" s="36">
        <v>0.45</v>
      </c>
      <c r="G39" s="37">
        <v>1.31</v>
      </c>
      <c r="H39" s="37">
        <v>0.93</v>
      </c>
      <c r="I39" s="37">
        <v>1.74</v>
      </c>
      <c r="J39" s="38">
        <v>1.31</v>
      </c>
      <c r="K39" s="22"/>
      <c r="L39" s="22"/>
      <c r="M39" s="22"/>
      <c r="N39" s="22"/>
      <c r="O39" s="22"/>
      <c r="P39" s="22"/>
    </row>
    <row r="40" spans="1:16" ht="39" customHeight="1" x14ac:dyDescent="0.15">
      <c r="A40" s="22"/>
      <c r="B40" s="35"/>
      <c r="C40" s="1145" t="s">
        <v>542</v>
      </c>
      <c r="D40" s="1146"/>
      <c r="E40" s="1147"/>
      <c r="F40" s="36">
        <v>0.09</v>
      </c>
      <c r="G40" s="37">
        <v>7.0000000000000007E-2</v>
      </c>
      <c r="H40" s="37">
        <v>7.0000000000000007E-2</v>
      </c>
      <c r="I40" s="37">
        <v>0.06</v>
      </c>
      <c r="J40" s="38">
        <v>0.05</v>
      </c>
      <c r="K40" s="22"/>
      <c r="L40" s="22"/>
      <c r="M40" s="22"/>
      <c r="N40" s="22"/>
      <c r="O40" s="22"/>
      <c r="P40" s="22"/>
    </row>
    <row r="41" spans="1:16" ht="39" customHeight="1" x14ac:dyDescent="0.15">
      <c r="A41" s="22"/>
      <c r="B41" s="35"/>
      <c r="C41" s="1145" t="s">
        <v>543</v>
      </c>
      <c r="D41" s="1146"/>
      <c r="E41" s="1147"/>
      <c r="F41" s="36">
        <v>0.18</v>
      </c>
      <c r="G41" s="37">
        <v>0.14000000000000001</v>
      </c>
      <c r="H41" s="37">
        <v>0.09</v>
      </c>
      <c r="I41" s="37">
        <v>0.05</v>
      </c>
      <c r="J41" s="38">
        <v>0.02</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v>0.13</v>
      </c>
      <c r="G43" s="42">
        <v>0.22</v>
      </c>
      <c r="H43" s="42">
        <v>0.06</v>
      </c>
      <c r="I43" s="42">
        <v>0.09</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eNSx/IwF4+7t8r6vS5ZZtzPQWAiBeJE9G1QfAnmzTdIT2ggdm3iQjbkvy/zK8oDvMMk1YF+MehHuIZSO6vRw==" saltValue="Sp+9XtJjQ6G+23P3tGIQ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6310</v>
      </c>
      <c r="L45" s="60">
        <v>6378</v>
      </c>
      <c r="M45" s="60">
        <v>6537</v>
      </c>
      <c r="N45" s="60">
        <v>6716</v>
      </c>
      <c r="O45" s="61">
        <v>6964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1179</v>
      </c>
      <c r="L48" s="64">
        <v>1189</v>
      </c>
      <c r="M48" s="64">
        <v>1116</v>
      </c>
      <c r="N48" s="64">
        <v>1130</v>
      </c>
      <c r="O48" s="65">
        <v>1035</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490</v>
      </c>
      <c r="L49" s="64" t="s">
        <v>490</v>
      </c>
      <c r="M49" s="64" t="s">
        <v>490</v>
      </c>
      <c r="N49" s="64" t="s">
        <v>490</v>
      </c>
      <c r="O49" s="65" t="s">
        <v>490</v>
      </c>
      <c r="P49" s="48"/>
      <c r="Q49" s="48"/>
      <c r="R49" s="48"/>
      <c r="S49" s="48"/>
      <c r="T49" s="48"/>
      <c r="U49" s="48"/>
    </row>
    <row r="50" spans="1:21" ht="30.75" customHeight="1" x14ac:dyDescent="0.15">
      <c r="A50" s="48"/>
      <c r="B50" s="1155"/>
      <c r="C50" s="1156"/>
      <c r="D50" s="62"/>
      <c r="E50" s="1161" t="s">
        <v>15</v>
      </c>
      <c r="F50" s="1161"/>
      <c r="G50" s="1161"/>
      <c r="H50" s="1161"/>
      <c r="I50" s="1161"/>
      <c r="J50" s="1162"/>
      <c r="K50" s="63">
        <v>87</v>
      </c>
      <c r="L50" s="64">
        <v>72</v>
      </c>
      <c r="M50" s="64">
        <v>35</v>
      </c>
      <c r="N50" s="64">
        <v>22</v>
      </c>
      <c r="O50" s="65">
        <v>23</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5826</v>
      </c>
      <c r="L52" s="64">
        <v>5828</v>
      </c>
      <c r="M52" s="64">
        <v>5769</v>
      </c>
      <c r="N52" s="64">
        <v>5848</v>
      </c>
      <c r="O52" s="65">
        <v>5897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1750</v>
      </c>
      <c r="L53" s="69">
        <v>1811</v>
      </c>
      <c r="M53" s="69">
        <v>1919</v>
      </c>
      <c r="N53" s="69">
        <v>2020</v>
      </c>
      <c r="O53" s="70">
        <v>2125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559</v>
      </c>
      <c r="L58" s="84" t="s">
        <v>559</v>
      </c>
      <c r="M58" s="84" t="s">
        <v>559</v>
      </c>
      <c r="N58" s="84" t="s">
        <v>559</v>
      </c>
      <c r="O58" s="85" t="s">
        <v>559</v>
      </c>
    </row>
    <row r="59" spans="1:21" ht="31.5" customHeight="1" x14ac:dyDescent="0.15">
      <c r="B59" s="1171"/>
      <c r="C59" s="1172"/>
      <c r="D59" s="1178" t="s">
        <v>26</v>
      </c>
      <c r="E59" s="1179"/>
      <c r="F59" s="1179"/>
      <c r="G59" s="1179"/>
      <c r="H59" s="1179"/>
      <c r="I59" s="1179"/>
      <c r="J59" s="1180"/>
      <c r="K59" s="86" t="s">
        <v>559</v>
      </c>
      <c r="L59" s="87" t="s">
        <v>559</v>
      </c>
      <c r="M59" s="87" t="s">
        <v>559</v>
      </c>
      <c r="N59" s="87" t="s">
        <v>559</v>
      </c>
      <c r="O59" s="88" t="s">
        <v>559</v>
      </c>
    </row>
    <row r="60" spans="1:21" ht="31.5" customHeight="1" thickBot="1" x14ac:dyDescent="0.2">
      <c r="B60" s="1173"/>
      <c r="C60" s="1174"/>
      <c r="D60" s="1181" t="s">
        <v>27</v>
      </c>
      <c r="E60" s="1182"/>
      <c r="F60" s="1182"/>
      <c r="G60" s="1182"/>
      <c r="H60" s="1182"/>
      <c r="I60" s="1182"/>
      <c r="J60" s="1183"/>
      <c r="K60" s="89" t="s">
        <v>559</v>
      </c>
      <c r="L60" s="90" t="s">
        <v>559</v>
      </c>
      <c r="M60" s="90" t="s">
        <v>559</v>
      </c>
      <c r="N60" s="90" t="s">
        <v>559</v>
      </c>
      <c r="O60" s="91" t="s">
        <v>559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Re2LNb57ZPHAjGZl4chr94rEhK2Fvgu9998Eyg6dT9nQ3lg2O9qYbOr1KePWwCLBRBKgnz+mAxMEP3BnZiqEg==" saltValue="Oc4rMopc0v5wtgRIq6EoU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67722</v>
      </c>
      <c r="J41" s="356">
        <v>68963</v>
      </c>
      <c r="K41" s="356">
        <v>66781</v>
      </c>
      <c r="L41" s="356">
        <v>64371</v>
      </c>
      <c r="M41" s="357">
        <v>61614</v>
      </c>
    </row>
    <row r="42" spans="2:13" ht="27.75" customHeight="1" x14ac:dyDescent="0.15">
      <c r="B42" s="1186"/>
      <c r="C42" s="1187"/>
      <c r="D42" s="106"/>
      <c r="E42" s="1192" t="s">
        <v>32</v>
      </c>
      <c r="F42" s="1192"/>
      <c r="G42" s="1192"/>
      <c r="H42" s="1193"/>
      <c r="I42" s="358">
        <v>110</v>
      </c>
      <c r="J42" s="359">
        <v>84</v>
      </c>
      <c r="K42" s="359">
        <v>58</v>
      </c>
      <c r="L42" s="359">
        <v>45</v>
      </c>
      <c r="M42" s="360">
        <v>66</v>
      </c>
    </row>
    <row r="43" spans="2:13" ht="27.75" customHeight="1" x14ac:dyDescent="0.15">
      <c r="B43" s="1186"/>
      <c r="C43" s="1187"/>
      <c r="D43" s="106"/>
      <c r="E43" s="1192" t="s">
        <v>33</v>
      </c>
      <c r="F43" s="1192"/>
      <c r="G43" s="1192"/>
      <c r="H43" s="1193"/>
      <c r="I43" s="358">
        <v>13594</v>
      </c>
      <c r="J43" s="359">
        <v>11768</v>
      </c>
      <c r="K43" s="359">
        <v>11178</v>
      </c>
      <c r="L43" s="359">
        <v>10408</v>
      </c>
      <c r="M43" s="360">
        <v>9558</v>
      </c>
    </row>
    <row r="44" spans="2:13" ht="27.75" customHeight="1" x14ac:dyDescent="0.15">
      <c r="B44" s="1186"/>
      <c r="C44" s="1187"/>
      <c r="D44" s="106"/>
      <c r="E44" s="1192" t="s">
        <v>34</v>
      </c>
      <c r="F44" s="1192"/>
      <c r="G44" s="1192"/>
      <c r="H44" s="1193"/>
      <c r="I44" s="358" t="s">
        <v>490</v>
      </c>
      <c r="J44" s="359" t="s">
        <v>490</v>
      </c>
      <c r="K44" s="359" t="s">
        <v>490</v>
      </c>
      <c r="L44" s="359" t="s">
        <v>490</v>
      </c>
      <c r="M44" s="360" t="s">
        <v>490</v>
      </c>
    </row>
    <row r="45" spans="2:13" ht="27.75" customHeight="1" x14ac:dyDescent="0.15">
      <c r="B45" s="1186"/>
      <c r="C45" s="1187"/>
      <c r="D45" s="106"/>
      <c r="E45" s="1192" t="s">
        <v>35</v>
      </c>
      <c r="F45" s="1192"/>
      <c r="G45" s="1192"/>
      <c r="H45" s="1193"/>
      <c r="I45" s="358">
        <v>5612</v>
      </c>
      <c r="J45" s="359">
        <v>5906</v>
      </c>
      <c r="K45" s="359">
        <v>6036</v>
      </c>
      <c r="L45" s="359">
        <v>6306</v>
      </c>
      <c r="M45" s="360">
        <v>6694</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20302</v>
      </c>
      <c r="J50" s="359">
        <v>19910</v>
      </c>
      <c r="K50" s="359">
        <v>20536</v>
      </c>
      <c r="L50" s="359">
        <v>20209</v>
      </c>
      <c r="M50" s="360">
        <v>19979</v>
      </c>
    </row>
    <row r="51" spans="2:13" ht="27.75" customHeight="1" x14ac:dyDescent="0.15">
      <c r="B51" s="1186"/>
      <c r="C51" s="1187"/>
      <c r="D51" s="106"/>
      <c r="E51" s="1192" t="s">
        <v>42</v>
      </c>
      <c r="F51" s="1192"/>
      <c r="G51" s="1192"/>
      <c r="H51" s="1193"/>
      <c r="I51" s="358">
        <v>1122</v>
      </c>
      <c r="J51" s="359">
        <v>915</v>
      </c>
      <c r="K51" s="359">
        <v>686</v>
      </c>
      <c r="L51" s="359">
        <v>566</v>
      </c>
      <c r="M51" s="360">
        <v>461</v>
      </c>
    </row>
    <row r="52" spans="2:13" ht="27.75" customHeight="1" x14ac:dyDescent="0.15">
      <c r="B52" s="1188"/>
      <c r="C52" s="1189"/>
      <c r="D52" s="106"/>
      <c r="E52" s="1192" t="s">
        <v>43</v>
      </c>
      <c r="F52" s="1192"/>
      <c r="G52" s="1192"/>
      <c r="H52" s="1193"/>
      <c r="I52" s="358">
        <v>61655</v>
      </c>
      <c r="J52" s="359">
        <v>62268</v>
      </c>
      <c r="K52" s="359">
        <v>59362</v>
      </c>
      <c r="L52" s="359">
        <v>56963</v>
      </c>
      <c r="M52" s="360">
        <v>54761</v>
      </c>
    </row>
    <row r="53" spans="2:13" ht="27.75" customHeight="1" thickBot="1" x14ac:dyDescent="0.2">
      <c r="B53" s="1199" t="s">
        <v>19</v>
      </c>
      <c r="C53" s="1200"/>
      <c r="D53" s="110"/>
      <c r="E53" s="1201" t="s">
        <v>44</v>
      </c>
      <c r="F53" s="1201"/>
      <c r="G53" s="1201"/>
      <c r="H53" s="1202"/>
      <c r="I53" s="361">
        <v>3959</v>
      </c>
      <c r="J53" s="362">
        <v>3626</v>
      </c>
      <c r="K53" s="362">
        <v>3469</v>
      </c>
      <c r="L53" s="362">
        <v>3392</v>
      </c>
      <c r="M53" s="363">
        <v>2730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9afxubFixZfM/SOVbl3pTnMq7Ue3oet6R2DiPJbbwlzOOWjmBjl4fEGLPrdqKgA+yYPGYVYzb9MqBAoseJ7SaA==" saltValue="PwOpTtBK6ccZ+W1gnEse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9885</v>
      </c>
      <c r="G55" s="122">
        <v>9381</v>
      </c>
      <c r="H55" s="123">
        <v>9447</v>
      </c>
    </row>
    <row r="56" spans="2:8" ht="52.5" customHeight="1" x14ac:dyDescent="0.15">
      <c r="B56" s="124"/>
      <c r="C56" s="1213" t="s">
        <v>47</v>
      </c>
      <c r="D56" s="1213"/>
      <c r="E56" s="1214"/>
      <c r="F56" s="125">
        <v>6010</v>
      </c>
      <c r="G56" s="125">
        <v>6011</v>
      </c>
      <c r="H56" s="126">
        <v>5412</v>
      </c>
    </row>
    <row r="57" spans="2:8" ht="53.25" customHeight="1" x14ac:dyDescent="0.15">
      <c r="B57" s="124"/>
      <c r="C57" s="1215" t="s">
        <v>48</v>
      </c>
      <c r="D57" s="1215"/>
      <c r="E57" s="1216"/>
      <c r="F57" s="127">
        <v>6320</v>
      </c>
      <c r="G57" s="127">
        <v>6296</v>
      </c>
      <c r="H57" s="128">
        <v>6228</v>
      </c>
    </row>
    <row r="58" spans="2:8" ht="45.75" customHeight="1" x14ac:dyDescent="0.15">
      <c r="B58" s="129"/>
      <c r="C58" s="1203" t="s">
        <v>554</v>
      </c>
      <c r="D58" s="1204"/>
      <c r="E58" s="1205"/>
      <c r="F58" s="130">
        <v>3301</v>
      </c>
      <c r="G58" s="130">
        <v>3102</v>
      </c>
      <c r="H58" s="131">
        <v>2903</v>
      </c>
    </row>
    <row r="59" spans="2:8" ht="45.75" customHeight="1" x14ac:dyDescent="0.15">
      <c r="B59" s="129"/>
      <c r="C59" s="1203" t="s">
        <v>555</v>
      </c>
      <c r="D59" s="1204"/>
      <c r="E59" s="1205"/>
      <c r="F59" s="130">
        <v>2020</v>
      </c>
      <c r="G59" s="130">
        <v>2167</v>
      </c>
      <c r="H59" s="131">
        <v>2357</v>
      </c>
    </row>
    <row r="60" spans="2:8" ht="45.75" customHeight="1" x14ac:dyDescent="0.15">
      <c r="B60" s="129"/>
      <c r="C60" s="1203" t="s">
        <v>556</v>
      </c>
      <c r="D60" s="1204"/>
      <c r="E60" s="1205"/>
      <c r="F60" s="130">
        <v>434</v>
      </c>
      <c r="G60" s="130">
        <v>450</v>
      </c>
      <c r="H60" s="131">
        <v>479</v>
      </c>
    </row>
    <row r="61" spans="2:8" ht="45.75" customHeight="1" x14ac:dyDescent="0.15">
      <c r="B61" s="129"/>
      <c r="C61" s="1203" t="s">
        <v>557</v>
      </c>
      <c r="D61" s="1204"/>
      <c r="E61" s="1205"/>
      <c r="F61" s="130">
        <v>373</v>
      </c>
      <c r="G61" s="130">
        <v>367</v>
      </c>
      <c r="H61" s="131">
        <v>295</v>
      </c>
    </row>
    <row r="62" spans="2:8" ht="45.75" customHeight="1" thickBot="1" x14ac:dyDescent="0.2">
      <c r="B62" s="132"/>
      <c r="C62" s="1206" t="s">
        <v>558</v>
      </c>
      <c r="D62" s="1207"/>
      <c r="E62" s="1208"/>
      <c r="F62" s="133">
        <v>100</v>
      </c>
      <c r="G62" s="133">
        <v>100</v>
      </c>
      <c r="H62" s="134">
        <v>100</v>
      </c>
    </row>
    <row r="63" spans="2:8" ht="52.5" customHeight="1" thickBot="1" x14ac:dyDescent="0.2">
      <c r="B63" s="135"/>
      <c r="C63" s="1209" t="s">
        <v>49</v>
      </c>
      <c r="D63" s="1209"/>
      <c r="E63" s="1210"/>
      <c r="F63" s="136">
        <v>22216</v>
      </c>
      <c r="G63" s="136">
        <v>21688</v>
      </c>
      <c r="H63" s="137">
        <v>21087</v>
      </c>
    </row>
    <row r="64" spans="2:8" x14ac:dyDescent="0.15"/>
  </sheetData>
  <sheetProtection algorithmName="SHA-512" hashValue="+RMTqImF9YKe65g0xmvy0IWOAYTRoq8d3dN+XF7FoZlzM6H2jIpPa817ucLVTsmOIwPW5dCyfOwFDGBcFvK8kA==" saltValue="2b4QXdwZ7+wlYKobIrBf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125809</v>
      </c>
      <c r="E3" s="156"/>
      <c r="F3" s="157">
        <v>70166</v>
      </c>
      <c r="G3" s="158"/>
      <c r="H3" s="159"/>
    </row>
    <row r="4" spans="1:8" x14ac:dyDescent="0.15">
      <c r="A4" s="160"/>
      <c r="B4" s="161"/>
      <c r="C4" s="162"/>
      <c r="D4" s="163">
        <v>65848</v>
      </c>
      <c r="E4" s="164"/>
      <c r="F4" s="165">
        <v>36115</v>
      </c>
      <c r="G4" s="166"/>
      <c r="H4" s="167"/>
    </row>
    <row r="5" spans="1:8" x14ac:dyDescent="0.15">
      <c r="A5" s="148" t="s">
        <v>522</v>
      </c>
      <c r="B5" s="153"/>
      <c r="C5" s="154"/>
      <c r="D5" s="155">
        <v>121685</v>
      </c>
      <c r="E5" s="156"/>
      <c r="F5" s="157">
        <v>70329</v>
      </c>
      <c r="G5" s="158"/>
      <c r="H5" s="159"/>
    </row>
    <row r="6" spans="1:8" x14ac:dyDescent="0.15">
      <c r="A6" s="160"/>
      <c r="B6" s="161"/>
      <c r="C6" s="162"/>
      <c r="D6" s="163">
        <v>74119</v>
      </c>
      <c r="E6" s="164"/>
      <c r="F6" s="165">
        <v>39403</v>
      </c>
      <c r="G6" s="166"/>
      <c r="H6" s="167"/>
    </row>
    <row r="7" spans="1:8" x14ac:dyDescent="0.15">
      <c r="A7" s="148" t="s">
        <v>523</v>
      </c>
      <c r="B7" s="153"/>
      <c r="C7" s="154"/>
      <c r="D7" s="155">
        <v>93325</v>
      </c>
      <c r="E7" s="156"/>
      <c r="F7" s="157">
        <v>71871</v>
      </c>
      <c r="G7" s="158"/>
      <c r="H7" s="159"/>
    </row>
    <row r="8" spans="1:8" x14ac:dyDescent="0.15">
      <c r="A8" s="160"/>
      <c r="B8" s="161"/>
      <c r="C8" s="162"/>
      <c r="D8" s="163">
        <v>43434</v>
      </c>
      <c r="E8" s="164"/>
      <c r="F8" s="165">
        <v>38232</v>
      </c>
      <c r="G8" s="166"/>
      <c r="H8" s="167"/>
    </row>
    <row r="9" spans="1:8" x14ac:dyDescent="0.15">
      <c r="A9" s="148" t="s">
        <v>524</v>
      </c>
      <c r="B9" s="153"/>
      <c r="C9" s="154"/>
      <c r="D9" s="155">
        <v>87843</v>
      </c>
      <c r="E9" s="156"/>
      <c r="F9" s="157">
        <v>71807</v>
      </c>
      <c r="G9" s="158"/>
      <c r="H9" s="159"/>
    </row>
    <row r="10" spans="1:8" x14ac:dyDescent="0.15">
      <c r="A10" s="160"/>
      <c r="B10" s="161"/>
      <c r="C10" s="162"/>
      <c r="D10" s="163">
        <v>42183</v>
      </c>
      <c r="E10" s="164"/>
      <c r="F10" s="165">
        <v>37333</v>
      </c>
      <c r="G10" s="166"/>
      <c r="H10" s="167"/>
    </row>
    <row r="11" spans="1:8" x14ac:dyDescent="0.15">
      <c r="A11" s="148" t="s">
        <v>525</v>
      </c>
      <c r="B11" s="153"/>
      <c r="C11" s="154"/>
      <c r="D11" s="155">
        <v>83133</v>
      </c>
      <c r="E11" s="156"/>
      <c r="F11" s="157">
        <v>80821</v>
      </c>
      <c r="G11" s="158"/>
      <c r="H11" s="159"/>
    </row>
    <row r="12" spans="1:8" x14ac:dyDescent="0.15">
      <c r="A12" s="160"/>
      <c r="B12" s="161"/>
      <c r="C12" s="168"/>
      <c r="D12" s="163">
        <v>49600</v>
      </c>
      <c r="E12" s="164"/>
      <c r="F12" s="165">
        <v>49586</v>
      </c>
      <c r="G12" s="166"/>
      <c r="H12" s="167"/>
    </row>
    <row r="13" spans="1:8" x14ac:dyDescent="0.15">
      <c r="A13" s="148"/>
      <c r="B13" s="153"/>
      <c r="C13" s="169"/>
      <c r="D13" s="170">
        <v>102359</v>
      </c>
      <c r="E13" s="171"/>
      <c r="F13" s="172">
        <v>72999</v>
      </c>
      <c r="G13" s="173"/>
      <c r="H13" s="159"/>
    </row>
    <row r="14" spans="1:8" x14ac:dyDescent="0.15">
      <c r="A14" s="160"/>
      <c r="B14" s="161"/>
      <c r="C14" s="162"/>
      <c r="D14" s="163">
        <v>55037</v>
      </c>
      <c r="E14" s="164"/>
      <c r="F14" s="165">
        <v>40134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6.52</v>
      </c>
      <c r="C19" s="174">
        <f>ROUND(VALUE(SUBSTITUTE(実質収支比率等に係る経年分析!G$48,"▲","-")),2)</f>
        <v>6.83</v>
      </c>
      <c r="D19" s="174">
        <f>ROUND(VALUE(SUBSTITUTE(実質収支比率等に係る経年分析!H$48,"▲","-")),2)</f>
        <v>7.84</v>
      </c>
      <c r="E19" s="174">
        <f>ROUND(VALUE(SUBSTITUTE(実質収支比率等に係る経年分析!I$48,"▲","-")),2)</f>
        <v>9.8699999999999992</v>
      </c>
      <c r="F19" s="174">
        <f>ROUND(VALUE(SUBSTITUTE(実質収支比率等に係る経年分析!J$48,"▲","-")),2)</f>
        <v>8.02</v>
      </c>
    </row>
    <row r="20" spans="1:11" x14ac:dyDescent="0.15">
      <c r="A20" s="174" t="s">
        <v>53</v>
      </c>
      <c r="B20" s="174">
        <f>ROUND(VALUE(SUBSTITUTE(実質収支比率等に係る経年分析!F$47,"▲","-")),2)</f>
        <v>31.67</v>
      </c>
      <c r="C20" s="174">
        <f>ROUND(VALUE(SUBSTITUTE(実質収支比率等に係る経年分析!G$47,"▲","-")),2)</f>
        <v>30.91</v>
      </c>
      <c r="D20" s="174">
        <f>ROUND(VALUE(SUBSTITUTE(実質収支比率等に係る経年分析!H$47,"▲","-")),2)</f>
        <v>31.74</v>
      </c>
      <c r="E20" s="174">
        <f>ROUND(VALUE(SUBSTITUTE(実質収支比率等に係る経年分析!I$47,"▲","-")),2)</f>
        <v>30.96</v>
      </c>
      <c r="F20" s="174">
        <f>ROUND(VALUE(SUBSTITUTE(実質収支比率等に係る経年分析!J$47,"▲","-")),2)</f>
        <v>30.98</v>
      </c>
    </row>
    <row r="21" spans="1:11" x14ac:dyDescent="0.15">
      <c r="A21" s="174" t="s">
        <v>54</v>
      </c>
      <c r="B21" s="174">
        <f>IF(ISNUMBER(VALUE(SUBSTITUTE(実質収支比率等に係る経年分析!F$49,"▲","-"))),ROUND(VALUE(SUBSTITUTE(実質収支比率等に係る経年分析!F$49,"▲","-")),2),NA())</f>
        <v>-0.2</v>
      </c>
      <c r="C21" s="174">
        <f>IF(ISNUMBER(VALUE(SUBSTITUTE(実質収支比率等に係る経年分析!G$49,"▲","-"))),ROUND(VALUE(SUBSTITUTE(実質収支比率等に係る経年分析!G$49,"▲","-")),2),NA())</f>
        <v>-0.36</v>
      </c>
      <c r="D21" s="174">
        <f>IF(ISNUMBER(VALUE(SUBSTITUTE(実質収支比率等に係る経年分析!H$49,"▲","-"))),ROUND(VALUE(SUBSTITUTE(実質収支比率等に係る経年分析!H$49,"▲","-")),2),NA())</f>
        <v>2.58</v>
      </c>
      <c r="E21" s="174">
        <f>IF(ISNUMBER(VALUE(SUBSTITUTE(実質収支比率等に係る経年分析!I$49,"▲","-"))),ROUND(VALUE(SUBSTITUTE(実質収支比率等に係る経年分析!I$49,"▲","-")),2),NA())</f>
        <v>0.15</v>
      </c>
      <c r="F21" s="174">
        <f>IF(ISNUMBER(VALUE(SUBSTITUTE(実質収支比率等に係る経年分析!J$49,"▲","-"))),ROUND(VALUE(SUBSTITUTE(実質収支比率等に係る経年分析!J$49,"▲","-")),2),NA())</f>
        <v>-1.57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市営介護サービス事業特別会計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0.14000000000000001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市営温泉施設特別会計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1.74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1.31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2.0699999999999998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2.4</v>
      </c>
    </row>
    <row r="33" spans="1:16" x14ac:dyDescent="0.15">
      <c r="A33" s="175" t="str">
        <f>IF(連結実質赤字比率に係る赤字・黒字の構成分析!C$37="",NA(),連結実質赤字比率に係る赤字・黒字の構成分析!C$37)</f>
        <v>横手市下水道事業会計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4.1100000000000003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4.4800000000000004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4.21</v>
      </c>
    </row>
    <row r="34" spans="1:16" x14ac:dyDescent="0.15">
      <c r="A34" s="175" t="str">
        <f>IF(連結実質赤字比率に係る赤字・黒字の構成分析!C$36="",NA(),連結実質赤字比率に係る赤字・黒字の構成分析!C$36)</f>
        <v>横手市水道事業会計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4.5599999999999996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8.02</v>
      </c>
    </row>
    <row r="36" spans="1:16" x14ac:dyDescent="0.15">
      <c r="A36" s="175" t="str">
        <f>IF(連結実質赤字比率に係る赤字・黒字の構成分析!C$34="",NA(),連結実質赤字比率に係る赤字・黒字の構成分析!C$34)</f>
        <v>横手市病院事業会計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15.23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12.87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5826</v>
      </c>
      <c r="E42" s="176"/>
      <c r="F42" s="176"/>
      <c r="G42" s="176">
        <f>'実質公債費比率（分子）の構造'!L$52</f>
        <v>5828</v>
      </c>
      <c r="H42" s="176"/>
      <c r="I42" s="176"/>
      <c r="J42" s="176">
        <f>'実質公債費比率（分子）の構造'!M$52</f>
        <v>5769</v>
      </c>
      <c r="K42" s="176"/>
      <c r="L42" s="176"/>
      <c r="M42" s="176">
        <f>'実質公債費比率（分子）の構造'!N$52</f>
        <v>5848</v>
      </c>
      <c r="N42" s="176"/>
      <c r="O42" s="176"/>
      <c r="P42" s="176">
        <f>'実質公債費比率（分子）の構造'!O$52</f>
        <v>5897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87</v>
      </c>
      <c r="C44" s="176"/>
      <c r="D44" s="176"/>
      <c r="E44" s="176">
        <f>'実質公債費比率（分子）の構造'!L$50</f>
        <v>72</v>
      </c>
      <c r="F44" s="176"/>
      <c r="G44" s="176"/>
      <c r="H44" s="176">
        <f>'実質公債費比率（分子）の構造'!M$50</f>
        <v>35</v>
      </c>
      <c r="I44" s="176"/>
      <c r="J44" s="176"/>
      <c r="K44" s="176">
        <f>'実質公債費比率（分子）の構造'!N$50</f>
        <v>22</v>
      </c>
      <c r="L44" s="176"/>
      <c r="M44" s="176"/>
      <c r="N44" s="176">
        <f>'実質公債費比率（分子）の構造'!O$50</f>
        <v>23</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1179</v>
      </c>
      <c r="C46" s="176"/>
      <c r="D46" s="176"/>
      <c r="E46" s="176">
        <f>'実質公債費比率（分子）の構造'!L$48</f>
        <v>1189</v>
      </c>
      <c r="F46" s="176"/>
      <c r="G46" s="176"/>
      <c r="H46" s="176">
        <f>'実質公債費比率（分子）の構造'!M$48</f>
        <v>1116</v>
      </c>
      <c r="I46" s="176"/>
      <c r="J46" s="176"/>
      <c r="K46" s="176">
        <f>'実質公債費比率（分子）の構造'!N$48</f>
        <v>1130</v>
      </c>
      <c r="L46" s="176"/>
      <c r="M46" s="176"/>
      <c r="N46" s="176">
        <f>'実質公債費比率（分子）の構造'!O$48</f>
        <v>1035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6310</v>
      </c>
      <c r="C49" s="176"/>
      <c r="D49" s="176"/>
      <c r="E49" s="176">
        <f>'実質公債費比率（分子）の構造'!L$45</f>
        <v>6378</v>
      </c>
      <c r="F49" s="176"/>
      <c r="G49" s="176"/>
      <c r="H49" s="176">
        <f>'実質公債費比率（分子）の構造'!M$45</f>
        <v>6537</v>
      </c>
      <c r="I49" s="176"/>
      <c r="J49" s="176"/>
      <c r="K49" s="176">
        <f>'実質公債費比率（分子）の構造'!N$45</f>
        <v>6716</v>
      </c>
      <c r="L49" s="176"/>
      <c r="M49" s="176"/>
      <c r="N49" s="176">
        <f>'実質公債費比率（分子）の構造'!O$45</f>
        <v>6964</v>
      </c>
      <c r="O49" s="176"/>
      <c r="P49" s="176"/>
    </row>
    <row r="50" spans="1:16" x14ac:dyDescent="0.15">
      <c r="A50" s="176" t="s">
        <v>67</v>
      </c>
      <c r="B50" s="176" t="e">
        <f>NA()</f>
        <v>#N/A</v>
      </c>
      <c r="C50" s="176">
        <f>IF(ISNUMBER('実質公債費比率（分子）の構造'!K$53),'実質公債費比率（分子）の構造'!K$53,NA())</f>
        <v>1750</v>
      </c>
      <c r="D50" s="176" t="e">
        <f>NA()</f>
        <v>#N/A</v>
      </c>
      <c r="E50" s="176" t="e">
        <f>NA()</f>
        <v>#N/A</v>
      </c>
      <c r="F50" s="176">
        <f>IF(ISNUMBER('実質公債費比率（分子）の構造'!L$53),'実質公債費比率（分子）の構造'!L$53,NA())</f>
        <v>1811</v>
      </c>
      <c r="G50" s="176" t="e">
        <f>NA()</f>
        <v>#N/A</v>
      </c>
      <c r="H50" s="176" t="e">
        <f>NA()</f>
        <v>#N/A</v>
      </c>
      <c r="I50" s="176">
        <f>IF(ISNUMBER('実質公債費比率（分子）の構造'!M$53),'実質公債費比率（分子）の構造'!M$53,NA())</f>
        <v>1919</v>
      </c>
      <c r="J50" s="176" t="e">
        <f>NA()</f>
        <v>#N/A</v>
      </c>
      <c r="K50" s="176" t="e">
        <f>NA()</f>
        <v>#N/A</v>
      </c>
      <c r="L50" s="176">
        <f>IF(ISNUMBER('実質公債費比率（分子）の構造'!N$53),'実質公債費比率（分子）の構造'!N$53,NA())</f>
        <v>2020</v>
      </c>
      <c r="M50" s="176" t="e">
        <f>NA()</f>
        <v>#N/A</v>
      </c>
      <c r="N50" s="176" t="e">
        <f>NA()</f>
        <v>#N/A</v>
      </c>
      <c r="O50" s="176">
        <f>IF(ISNUMBER('実質公債費比率（分子）の構造'!O$53),'実質公債費比率（分子）の構造'!O$53,NA())</f>
        <v>2125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61655</v>
      </c>
      <c r="E56" s="175"/>
      <c r="F56" s="175"/>
      <c r="G56" s="175">
        <f>'将来負担比率（分子）の構造'!J$52</f>
        <v>62268</v>
      </c>
      <c r="H56" s="175"/>
      <c r="I56" s="175"/>
      <c r="J56" s="175">
        <f>'将来負担比率（分子）の構造'!K$52</f>
        <v>59362</v>
      </c>
      <c r="K56" s="175"/>
      <c r="L56" s="175"/>
      <c r="M56" s="175">
        <f>'将来負担比率（分子）の構造'!L$52</f>
        <v>56963</v>
      </c>
      <c r="N56" s="175"/>
      <c r="O56" s="175"/>
      <c r="P56" s="175">
        <f>'将来負担比率（分子）の構造'!M$52</f>
        <v>54761</v>
      </c>
    </row>
    <row r="57" spans="1:16" x14ac:dyDescent="0.15">
      <c r="A57" s="175" t="s">
        <v>42</v>
      </c>
      <c r="B57" s="175"/>
      <c r="C57" s="175"/>
      <c r="D57" s="175">
        <f>'将来負担比率（分子）の構造'!I$51</f>
        <v>1122</v>
      </c>
      <c r="E57" s="175"/>
      <c r="F57" s="175"/>
      <c r="G57" s="175">
        <f>'将来負担比率（分子）の構造'!J$51</f>
        <v>915</v>
      </c>
      <c r="H57" s="175"/>
      <c r="I57" s="175"/>
      <c r="J57" s="175">
        <f>'将来負担比率（分子）の構造'!K$51</f>
        <v>686</v>
      </c>
      <c r="K57" s="175"/>
      <c r="L57" s="175"/>
      <c r="M57" s="175">
        <f>'将来負担比率（分子）の構造'!L$51</f>
        <v>566</v>
      </c>
      <c r="N57" s="175"/>
      <c r="O57" s="175"/>
      <c r="P57" s="175">
        <f>'将来負担比率（分子）の構造'!M$51</f>
        <v>461</v>
      </c>
    </row>
    <row r="58" spans="1:16" x14ac:dyDescent="0.15">
      <c r="A58" s="175" t="s">
        <v>41</v>
      </c>
      <c r="B58" s="175"/>
      <c r="C58" s="175"/>
      <c r="D58" s="175">
        <f>'将来負担比率（分子）の構造'!I$50</f>
        <v>20302</v>
      </c>
      <c r="E58" s="175"/>
      <c r="F58" s="175"/>
      <c r="G58" s="175">
        <f>'将来負担比率（分子）の構造'!J$50</f>
        <v>19910</v>
      </c>
      <c r="H58" s="175"/>
      <c r="I58" s="175"/>
      <c r="J58" s="175">
        <f>'将来負担比率（分子）の構造'!K$50</f>
        <v>20536</v>
      </c>
      <c r="K58" s="175"/>
      <c r="L58" s="175"/>
      <c r="M58" s="175">
        <f>'将来負担比率（分子）の構造'!L$50</f>
        <v>20209</v>
      </c>
      <c r="N58" s="175"/>
      <c r="O58" s="175"/>
      <c r="P58" s="175">
        <f>'将来負担比率（分子）の構造'!M$50</f>
        <v>19979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5612</v>
      </c>
      <c r="C62" s="175"/>
      <c r="D62" s="175"/>
      <c r="E62" s="175">
        <f>'将来負担比率（分子）の構造'!J$45</f>
        <v>5906</v>
      </c>
      <c r="F62" s="175"/>
      <c r="G62" s="175"/>
      <c r="H62" s="175">
        <f>'将来負担比率（分子）の構造'!K$45</f>
        <v>6036</v>
      </c>
      <c r="I62" s="175"/>
      <c r="J62" s="175"/>
      <c r="K62" s="175">
        <f>'将来負担比率（分子）の構造'!L$45</f>
        <v>6306</v>
      </c>
      <c r="L62" s="175"/>
      <c r="M62" s="175"/>
      <c r="N62" s="175">
        <f>'将来負担比率（分子）の構造'!M$45</f>
        <v>6694</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13594</v>
      </c>
      <c r="C64" s="175"/>
      <c r="D64" s="175"/>
      <c r="E64" s="175">
        <f>'将来負担比率（分子）の構造'!J$43</f>
        <v>11768</v>
      </c>
      <c r="F64" s="175"/>
      <c r="G64" s="175"/>
      <c r="H64" s="175">
        <f>'将来負担比率（分子）の構造'!K$43</f>
        <v>11178</v>
      </c>
      <c r="I64" s="175"/>
      <c r="J64" s="175"/>
      <c r="K64" s="175">
        <f>'将来負担比率（分子）の構造'!L$43</f>
        <v>10408</v>
      </c>
      <c r="L64" s="175"/>
      <c r="M64" s="175"/>
      <c r="N64" s="175">
        <f>'将来負担比率（分子）の構造'!M$43</f>
        <v>9558</v>
      </c>
      <c r="O64" s="175"/>
      <c r="P64" s="175"/>
    </row>
    <row r="65" spans="1:16" x14ac:dyDescent="0.15">
      <c r="A65" s="175" t="s">
        <v>32</v>
      </c>
      <c r="B65" s="175">
        <f>'将来負担比率（分子）の構造'!I$42</f>
        <v>110</v>
      </c>
      <c r="C65" s="175"/>
      <c r="D65" s="175"/>
      <c r="E65" s="175">
        <f>'将来負担比率（分子）の構造'!J$42</f>
        <v>84</v>
      </c>
      <c r="F65" s="175"/>
      <c r="G65" s="175"/>
      <c r="H65" s="175">
        <f>'将来負担比率（分子）の構造'!K$42</f>
        <v>58</v>
      </c>
      <c r="I65" s="175"/>
      <c r="J65" s="175"/>
      <c r="K65" s="175">
        <f>'将来負担比率（分子）の構造'!L$42</f>
        <v>45</v>
      </c>
      <c r="L65" s="175"/>
      <c r="M65" s="175"/>
      <c r="N65" s="175">
        <f>'将来負担比率（分子）の構造'!M$42</f>
        <v>66</v>
      </c>
      <c r="O65" s="175"/>
      <c r="P65" s="175"/>
    </row>
    <row r="66" spans="1:16" x14ac:dyDescent="0.15">
      <c r="A66" s="175" t="s">
        <v>31</v>
      </c>
      <c r="B66" s="175">
        <f>'将来負担比率（分子）の構造'!I$41</f>
        <v>67722</v>
      </c>
      <c r="C66" s="175"/>
      <c r="D66" s="175"/>
      <c r="E66" s="175">
        <f>'将来負担比率（分子）の構造'!J$41</f>
        <v>68963</v>
      </c>
      <c r="F66" s="175"/>
      <c r="G66" s="175"/>
      <c r="H66" s="175">
        <f>'将来負担比率（分子）の構造'!K$41</f>
        <v>66781</v>
      </c>
      <c r="I66" s="175"/>
      <c r="J66" s="175"/>
      <c r="K66" s="175">
        <f>'将来負担比率（分子）の構造'!L$41</f>
        <v>64371</v>
      </c>
      <c r="L66" s="175"/>
      <c r="M66" s="175"/>
      <c r="N66" s="175">
        <f>'将来負担比率（分子）の構造'!M$41</f>
        <v>61614</v>
      </c>
      <c r="O66" s="175"/>
      <c r="P66" s="175"/>
    </row>
    <row r="67" spans="1:16" x14ac:dyDescent="0.15">
      <c r="A67" s="175" t="s">
        <v>71</v>
      </c>
      <c r="B67" s="175" t="e">
        <f>NA()</f>
        <v>#N/A</v>
      </c>
      <c r="C67" s="175">
        <f>IF(ISNUMBER('将来負担比率（分子）の構造'!I$53), IF('将来負担比率（分子）の構造'!I$53 &lt; 0, 0, '将来負担比率（分子）の構造'!I$53), NA())</f>
        <v>3959</v>
      </c>
      <c r="D67" s="175" t="e">
        <f>NA()</f>
        <v>#N/A</v>
      </c>
      <c r="E67" s="175" t="e">
        <f>NA()</f>
        <v>#N/A</v>
      </c>
      <c r="F67" s="175">
        <f>IF(ISNUMBER('将来負担比率（分子）の構造'!J$53), IF('将来負担比率（分子）の構造'!J$53 &lt; 0, 0, '将来負担比率（分子）の構造'!J$53), NA())</f>
        <v>3626</v>
      </c>
      <c r="G67" s="175" t="e">
        <f>NA()</f>
        <v>#N/A</v>
      </c>
      <c r="H67" s="175" t="e">
        <f>NA()</f>
        <v>#N/A</v>
      </c>
      <c r="I67" s="175">
        <f>IF(ISNUMBER('将来負担比率（分子）の構造'!K$53), IF('将来負担比率（分子）の構造'!K$53 &lt; 0, 0, '将来負担比率（分子）の構造'!K$53), NA())</f>
        <v>3469</v>
      </c>
      <c r="J67" s="175" t="e">
        <f>NA()</f>
        <v>#N/A</v>
      </c>
      <c r="K67" s="175" t="e">
        <f>NA()</f>
        <v>#N/A</v>
      </c>
      <c r="L67" s="175">
        <f>IF(ISNUMBER('将来負担比率（分子）の構造'!L$53), IF('将来負担比率（分子）の構造'!L$53 &lt; 0, 0, '将来負担比率（分子）の構造'!L$53), NA())</f>
        <v>3392</v>
      </c>
      <c r="M67" s="175" t="e">
        <f>NA()</f>
        <v>#N/A</v>
      </c>
      <c r="N67" s="175" t="e">
        <f>NA()</f>
        <v>#N/A</v>
      </c>
      <c r="O67" s="175">
        <f>IF(ISNUMBER('将来負担比率（分子）の構造'!M$53), IF('将来負担比率（分子）の構造'!M$53 &lt; 0, 0, '将来負担比率（分子）の構造'!M$53), NA())</f>
        <v>2730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9885</v>
      </c>
      <c r="C72" s="179">
        <f>基金残高に係る経年分析!G55</f>
        <v>9381</v>
      </c>
      <c r="D72" s="179">
        <f>基金残高に係る経年分析!H55</f>
        <v>9447</v>
      </c>
    </row>
    <row r="73" spans="1:16" x14ac:dyDescent="0.15">
      <c r="A73" s="178" t="s">
        <v>74</v>
      </c>
      <c r="B73" s="179">
        <f>基金残高に係る経年分析!F56</f>
        <v>6010</v>
      </c>
      <c r="C73" s="179">
        <f>基金残高に係る経年分析!G56</f>
        <v>6011</v>
      </c>
      <c r="D73" s="179">
        <f>基金残高に係る経年分析!H56</f>
        <v>5412</v>
      </c>
    </row>
    <row r="74" spans="1:16" x14ac:dyDescent="0.15">
      <c r="A74" s="178" t="s">
        <v>75</v>
      </c>
      <c r="B74" s="179">
        <f>基金残高に係る経年分析!F57</f>
        <v>6320</v>
      </c>
      <c r="C74" s="179">
        <f>基金残高に係る経年分析!G57</f>
        <v>6296</v>
      </c>
      <c r="D74" s="179">
        <f>基金残高に係る経年分析!H57</f>
        <v>6228</v>
      </c>
    </row>
  </sheetData>
  <sheetProtection algorithmName="SHA-512" hashValue="1k4p9EPiY23m6LGIhhNKdbzwnjMzaoYdRct8Lnqox4+/0kkmKSvqed/l50yw/0CKyHbLq6fv0Blmv7s7w67xhA==" saltValue="GRwS4ofvHP5u5WxT4eOG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2025-03-13T08:17:19Z</cp:lastPrinted>
  <dcterms:created xsi:type="dcterms:W3CDTF">2025-02-19T00:44:18Z</dcterms:created>
  <dcterms:modified xsi:type="dcterms:W3CDTF">2025-03-25T00:16:50Z</dcterms:modified>
  <cp:category/>
</cp:coreProperties>
</file>