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4190" windowHeight="125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E38" i="9"/>
  <c r="AM38" i="9"/>
  <c r="U38" i="9"/>
  <c r="C38" i="9"/>
  <c r="BE37" i="9"/>
  <c r="AM37" i="9"/>
  <c r="C37" i="9"/>
  <c r="BW35" i="9"/>
  <c r="BW36" i="9" s="1"/>
  <c r="BW37" i="9" s="1"/>
  <c r="BW38" i="9" s="1"/>
  <c r="CO34" i="9"/>
  <c r="CO35" i="9" s="1"/>
  <c r="CO36" i="9" s="1"/>
  <c r="CO37" i="9" s="1"/>
  <c r="CO38" i="9" s="1"/>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AM36" i="9" s="1"/>
  <c r="BE34" i="9"/>
  <c r="BE35" i="9" s="1"/>
  <c r="BE36" i="9" s="1"/>
</calcChain>
</file>

<file path=xl/sharedStrings.xml><?xml version="1.0" encoding="utf-8"?>
<sst xmlns="http://schemas.openxmlformats.org/spreadsheetml/2006/main" count="1067" uniqueCount="575">
  <si>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</si>
  <si>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</si>
  <si>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</si>
  <si>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</si>
  <si>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</si>
  <si>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</si>
  <si>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</si>
  <si>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</si>
  <si>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</si>
  <si>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</si>
  <si>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</si>
  <si>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</si>
  <si>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</si>
  <si>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</si>
  <si>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</si>
  <si>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</si>
  <si>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</si>
  <si>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</si>
  <si>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</si>
  <si>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</si>
  <si>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</si>
  <si>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</si>
  <si>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</si>
  <si>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</si>
  <si>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</si>
  <si>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</si>
  <si>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</si>
  <si>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</si>
  <si>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</si>
  <si>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</si>
  <si>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</si>
  <si>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</si>
  <si>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</si>
  <si>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</si>
  <si>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</si>
  <si>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</si>
  <si>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</si>
  <si>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</si>
  <si>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</si>
  <si>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</si>
  <si>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</si>
  <si>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</si>
  <si>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</si>
  <si>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</si>
  <si>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</si>
  <si>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</si>
  <si>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</si>
  <si>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</si>
  <si>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</si>
  <si>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</si>
  <si>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</si>
  <si>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</si>
  <si>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</si>
  <si>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</si>
  <si>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</si>
  <si>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</si>
  <si>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</si>
  <si>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</si>
  <si>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</si>
  <si>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</si>
  <si>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</si>
  <si>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</si>
  <si>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</si>
  <si>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</si>
  <si>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</si>
  <si>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</si>
  <si>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</si>
  <si>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</si>
  <si>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</si>
  <si>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</si>
  <si>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</si>
  <si>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</si>
  <si>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</si>
  <si>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</si>
  <si>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</si>
  <si>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</si>
  <si>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</si>
  <si>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</si>
  <si>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</si>
  <si>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</si>
  <si>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</si>
  <si>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</si>
  <si>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</si>
  <si>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</si>
  <si>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</si>
  <si>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</si>
  <si>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</si>
  <si>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</si>
  <si>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</si>
  <si>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</si>
  <si>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</si>
  <si>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</si>
  <si>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</si>
  <si>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</si>
  <si>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</si>
  <si>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</si>
  <si>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</si>
  <si>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</si>
  <si>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</si>
  <si>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</si>
  <si>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</si>
  <si>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</si>
  <si>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</si>
  <si>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</si>
  <si>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</si>
  <si>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</si>
  <si>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</si>
  <si>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</si>
  <si>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</si>
  <si>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</si>
  <si>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</si>
  <si>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</si>
  <si>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</si>
  <si>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</si>
  <si>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</si>
  <si>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</si>
  <si>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</si>
  <si>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</si>
  <si>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</si>
  <si>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</si>
  <si>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</si>
  <si>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</si>
  <si>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</si>
  <si>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</si>
  <si>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</si>
  <si>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</si>
  <si>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</si>
  <si>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</si>
  <si>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</si>
  <si>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</si>
  <si>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</si>
  <si>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</si>
  <si>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</si>
  <si>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</si>
  <si>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</si>
  <si>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</si>
  <si>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</si>
  <si>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</si>
  <si>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</si>
  <si>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</si>
  <si>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</si>
  <si>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</si>
  <si>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</si>
  <si>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</si>
  <si>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</si>
  <si>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</si>
  <si>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</si>
  <si>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</si>
  <si>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</si>
  <si>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</si>
  <si>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</si>
  <si>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</si>
  <si>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</si>
  <si>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</si>
  <si>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</si>
  <si>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</si>
  <si>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</si>
  <si>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</si>
  <si>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</si>
  <si>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</si>
  <si>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</si>
  <si>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</si>
  <si>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</si>
  <si>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</si>
  <si>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</si>
  <si>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</si>
  <si>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</si>
  <si>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</si>
  <si>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</si>
  <si>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</si>
  <si>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</si>
  <si>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</si>
  <si>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</si>
  <si>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</si>
  <si>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</si>
  <si>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</si>
  <si>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</si>
  <si>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</si>
  <si>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</si>
  <si>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</si>
  <si>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</si>
  <si>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</si>
  <si>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</si>
  <si>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</si>
  <si>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</si>
  <si>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</si>
  <si>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</si>
  <si>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</si>
  <si>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</si>
  <si>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</si>
  <si>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</si>
  <si>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</si>
  <si>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</si>
  <si>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</si>
  <si>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</si>
  <si>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</si>
  <si>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</si>
  <si>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秋田県横手市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</si>
  <si>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</si>
  <si>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</si>
  <si>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</si>
  <si>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</si>
  <si>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</si>
  <si>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</si>
  <si>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</si>
  <si>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</si>
  <si>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</si>
  <si>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</si>
  <si>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</si>
  <si>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</si>
  <si>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</si>
  <si>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</si>
  <si>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</si>
  <si>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</si>
  <si>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</si>
  <si>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</si>
  <si>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</si>
  <si>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</si>
  <si>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</si>
  <si>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</si>
  <si>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</si>
  <si>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</si>
  <si>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</si>
  <si>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</si>
  <si>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</si>
  <si>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</si>
  <si>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</si>
  <si>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</si>
  <si>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</si>
  <si>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</si>
  <si>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</si>
  <si>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</si>
  <si>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</si>
  <si>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</si>
  <si>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</si>
  <si>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</si>
  <si>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</si>
  <si>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</si>
  <si>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</si>
  <si>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</si>
  <si>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</si>
  <si>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</si>
  <si>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</si>
  <si>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</si>
  <si>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</si>
  <si>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</si>
  <si>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</si>
  <si>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</si>
  <si>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</si>
  <si>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</si>
  <si>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</si>
  <si>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</si>
  <si>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</si>
  <si>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</si>
  <si>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</si>
  <si>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</si>
  <si>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</si>
  <si>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</si>
  <si>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</si>
  <si>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</si>
  <si>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</si>
  <si>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</si>
  <si>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</si>
  <si>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</si>
  <si>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</si>
  <si>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</si>
  <si>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</si>
  <si>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</si>
  <si>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</si>
  <si>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</si>
  <si>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</si>
  <si>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</si>
  <si>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</si>
  <si>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</si>
  <si>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</si>
  <si>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</si>
  <si>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</si>
  <si>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</si>
  <si>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</si>
  <si>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</si>
  <si>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</si>
  <si>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</si>
  <si>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</si>
  <si>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</si>
  <si>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</si>
  <si>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</si>
  <si>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</si>
  <si>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</si>
  <si>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</si>
  <si>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</si>
  <si>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</si>
  <si>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</si>
  <si>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</si>
  <si>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</si>
  <si>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</si>
  <si>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</si>
  <si>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</si>
  <si>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</si>
  <si>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</si>
  <si>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</si>
  <si>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</si>
  <si>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</si>
  <si>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</si>
  <si>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</si>
  <si>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</si>
  <si>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</si>
  <si>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</si>
  <si>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</si>
  <si>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</si>
  <si>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</si>
  <si>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</si>
  <si>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</si>
  <si>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</si>
  <si>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</si>
  <si>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</si>
  <si>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</si>
  <si>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</si>
  <si>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</si>
  <si>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病院</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</si>
  <si>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</si>
  <si>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</si>
  <si>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</si>
  <si>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</si>
  <si>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</si>
  <si>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</si>
  <si>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</si>
  <si>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</si>
  <si>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</si>
  <si>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</si>
  <si>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</si>
  <si>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</si>
  <si>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</si>
  <si>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</si>
  <si>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</si>
  <si>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</si>
  <si>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</si>
  <si>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</si>
  <si>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</si>
  <si>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</si>
  <si>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</si>
  <si>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</si>
  <si>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</si>
  <si>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</si>
  <si>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</si>
  <si>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</si>
  <si>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</si>
  <si>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秋田県横手市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</si>
  <si>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</si>
  <si>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</si>
  <si>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</si>
  <si>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</si>
  <si>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</si>
  <si>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</si>
  <si>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</si>
  <si>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</si>
  <si>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</si>
  <si>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</si>
  <si>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</si>
  <si>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</si>
  <si>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</si>
  <si>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</si>
  <si>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</si>
  <si>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</si>
  <si>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</si>
  <si>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</si>
  <si>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</si>
  <si>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</si>
  <si>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障害者支援施設特別会計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</si>
  <si>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</si>
  <si>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</si>
  <si>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</si>
  <si>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</si>
  <si>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</si>
  <si>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</si>
  <si>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</si>
  <si>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</si>
  <si>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</si>
  <si>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</si>
  <si>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</si>
  <si>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</si>
  <si>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</si>
  <si>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</si>
  <si>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</si>
  <si>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</si>
  <si>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</si>
  <si>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市営介護サービス事業特別会計</t>
    <phoneticPr fontId="5"/>
  </si>
  <si>
    <t>横手市病院事業会計</t>
    <phoneticPr fontId="5"/>
  </si>
  <si>
    <t>法適用企業</t>
    <phoneticPr fontId="5"/>
  </si>
  <si>
    <t>横手市水道事業会計</t>
    <phoneticPr fontId="5"/>
  </si>
  <si>
    <t>横手市下水道事業会計</t>
    <phoneticPr fontId="5"/>
  </si>
  <si>
    <t>集落排水事業特別会計</t>
    <phoneticPr fontId="5"/>
  </si>
  <si>
    <t>法非適用企業</t>
    <phoneticPr fontId="5"/>
  </si>
  <si>
    <t>浄化槽市町村整備推進事業特別会計</t>
    <phoneticPr fontId="5"/>
  </si>
  <si>
    <t>市営温泉施設特別会計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</si>
  <si>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</si>
  <si>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</si>
  <si>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</si>
  <si>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</si>
  <si>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</si>
  <si>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</si>
  <si>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</si>
  <si>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</si>
  <si>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</si>
  <si>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</si>
  <si>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</si>
  <si>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</si>
  <si>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</si>
  <si>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</si>
  <si>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</si>
  <si>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</si>
  <si>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</si>
  <si>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</si>
  <si>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</si>
  <si>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</si>
  <si>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</si>
  <si>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</si>
  <si>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</si>
  <si>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</si>
  <si>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</si>
  <si>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</si>
  <si>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</si>
  <si>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</si>
  <si>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</si>
  <si>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</si>
  <si>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</si>
  <si>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</si>
  <si>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</si>
  <si>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</si>
  <si>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</si>
  <si>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</si>
  <si>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</si>
  <si>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</si>
  <si>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</si>
  <si>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</si>
  <si>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</si>
  <si>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</si>
  <si>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</si>
  <si>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</si>
  <si>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</si>
  <si>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</si>
  <si>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</si>
  <si>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</si>
  <si>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</si>
  <si>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</si>
  <si>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</si>
  <si>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</si>
  <si>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横手市下水道事業会計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</si>
  <si>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</si>
  <si>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</si>
  <si>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横手市病院事業会計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</si>
  <si>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</si>
  <si>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</si>
  <si>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</si>
  <si>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</si>
  <si>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</si>
  <si>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</si>
  <si>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</si>
  <si>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</si>
  <si>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</si>
  <si>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</si>
  <si>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</si>
  <si>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</si>
  <si>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</si>
  <si>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</si>
  <si>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</si>
  <si>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</si>
  <si>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</si>
  <si>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</si>
  <si>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</si>
  <si>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</si>
  <si>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</si>
  <si>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</si>
  <si>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</si>
  <si>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</si>
  <si>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</si>
  <si>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</si>
  <si>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</si>
  <si>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</si>
  <si>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</si>
  <si>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</si>
  <si>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</si>
  <si>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</si>
  <si>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</si>
  <si>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</si>
  <si>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</si>
  <si>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</si>
  <si>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</si>
  <si>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</si>
  <si>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</si>
  <si>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</si>
  <si>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</si>
  <si>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</si>
  <si>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</si>
  <si>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</si>
  <si>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</si>
  <si>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</si>
  <si>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</si>
  <si>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</si>
  <si>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</si>
  <si>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</si>
  <si>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</si>
  <si>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</si>
  <si>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</si>
  <si>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</si>
  <si>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</si>
  <si>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</si>
  <si>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</si>
  <si>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</si>
  <si>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</si>
  <si>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</si>
  <si>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</si>
  <si>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</si>
  <si>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</si>
  <si>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</si>
  <si>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</si>
  <si>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</si>
  <si>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</si>
  <si>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</si>
  <si>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</si>
  <si>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</si>
  <si>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</si>
  <si>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</si>
  <si>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</si>
  <si>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</si>
  <si>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</si>
  <si>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</si>
  <si>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</si>
  <si>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</si>
  <si>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</si>
  <si>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</si>
  <si>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</si>
  <si>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</si>
  <si>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</si>
  <si>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1.04</t>
  </si>
  <si>
    <t>横手市病院事業会計</t>
  </si>
  <si>
    <t>横手市水道事業会計</t>
  </si>
  <si>
    <t>一般会計</t>
  </si>
  <si>
    <t>国民健康保険特別会計</t>
  </si>
  <si>
    <t>横手市下水道事業会計</t>
  </si>
  <si>
    <t>介護保険特別会計</t>
  </si>
  <si>
    <t>市営介護サービス事業特別会計</t>
  </si>
  <si>
    <t>市営温泉施設特別会計</t>
  </si>
  <si>
    <t>その他会計（赤字）</t>
  </si>
  <si>
    <t>▲ 0.11</t>
  </si>
  <si>
    <t>その他会計（黒字）</t>
  </si>
  <si>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30"/>
  </si>
  <si>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30"/>
  </si>
  <si>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30"/>
  </si>
  <si>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</si>
  <si>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横手殖林社</t>
    <rPh sb="0" eb="2">
      <t>ヨコテ</t>
    </rPh>
    <rPh sb="2" eb="3">
      <t>ショク</t>
    </rPh>
    <rPh sb="3" eb="4">
      <t>ハヤシ</t>
    </rPh>
    <rPh sb="4" eb="5">
      <t>シャ</t>
    </rPh>
    <phoneticPr fontId="30"/>
  </si>
  <si>
    <t>増田町物産流通センター</t>
    <rPh sb="0" eb="2">
      <t>マスダ</t>
    </rPh>
    <rPh sb="2" eb="3">
      <t>マチ</t>
    </rPh>
    <rPh sb="3" eb="5">
      <t>ブッサン</t>
    </rPh>
    <rPh sb="5" eb="7">
      <t>リュウツウ</t>
    </rPh>
    <phoneticPr fontId="30"/>
  </si>
  <si>
    <t>天下森振興公社</t>
    <rPh sb="0" eb="2">
      <t>テンカ</t>
    </rPh>
    <rPh sb="2" eb="3">
      <t>モリ</t>
    </rPh>
    <rPh sb="3" eb="5">
      <t>シンコウ</t>
    </rPh>
    <rPh sb="5" eb="7">
      <t>コウシャ</t>
    </rPh>
    <phoneticPr fontId="30"/>
  </si>
  <si>
    <t>山内観光振興公社</t>
    <rPh sb="0" eb="2">
      <t>サンナイ</t>
    </rPh>
    <rPh sb="2" eb="4">
      <t>カンコウ</t>
    </rPh>
    <rPh sb="4" eb="6">
      <t>シンコウ</t>
    </rPh>
    <rPh sb="6" eb="8">
      <t>コウシャ</t>
    </rPh>
    <phoneticPr fontId="30"/>
  </si>
  <si>
    <t>ウッディさんない</t>
    <phoneticPr fontId="30"/>
  </si>
  <si>
    <t>-</t>
    <phoneticPr fontId="2"/>
  </si>
  <si>
    <t>-</t>
    <phoneticPr fontId="2"/>
  </si>
  <si>
    <t>-</t>
    <phoneticPr fontId="2"/>
  </si>
  <si>
    <t>-</t>
    <phoneticPr fontId="2"/>
  </si>
  <si>
    <t>-</t>
    <phoneticPr fontId="2"/>
  </si>
  <si>
    <t>-</t>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</si>
  <si>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30"/>
  </si>
  <si>
    <t>▲0</t>
    <phoneticPr fontId="2"/>
  </si>
  <si>
    <t>▲0</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</si>
  <si>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</si>
  <si>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</si>
  <si>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</si>
  <si>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</si>
  <si>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</si>
  <si>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</si>
  <si>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</si>
  <si>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</si>
  <si>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</si>
  <si>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</si>
  <si>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</si>
  <si>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将来負担比率については、水道事業会計の黒字化及び地方債の繰上償還を行ったことが、比率が減少した要因として挙げられる。今後は、学校統合・改修事業、雄物川庁舎整備事業、十文字地域多目的総合施設整備事業等の大型事業の影響により、将来負担の増が見込まれるため、充当可能財源等の確保と全体的な建設・改修事業の平準化等を図り、比率の抑制に努めていく。
実質公債費比率については、地方債発行の抑制により、減少してきているものの、合併算定替の段階的縮減による普通交付税額の減少や、大型の公共事業の実施による多額の市債発行により、比率の上昇が見込まれるため、交付税措置の有利な地方債の活用や、横手市財産経営推進計画に基づく、公共施設の適正な維持更新により、実質公債費比率の抑制に努めていく。
</t>
    <rPh sb="33" eb="34">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</si>
</sst>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74846</c:v>
                </c:pt>
                <c:pt idx="1">
                  <c:v>71930</c:v>
                </c:pt>
                <c:pt idx="2">
                  <c:v>114592</c:v>
                </c:pt>
                <c:pt idx="3">
                  <c:v>134501</c:v>
                </c:pt>
                <c:pt idx="4">
                  <c:v>54929</c:v>
                </c:pt>
              </c:numCache>
            </c:numRef>
          </c:val>
          <c:smooth val="0"/>
        </c:ser>
        <c:dLbls>
          <c:showLegendKey val="0"/>
          <c:showVal val="0"/>
          <c:showCatName val="0"/>
          <c:showSerName val="0"/>
          <c:showPercent val="0"/>
          <c:showBubbleSize val="0"/>
        </c:dLbls>
        <c:marker val="1"/>
        <c:smooth val="0"/>
        <c:axId val="67080576"/>
        <c:axId val="67082496"/>
      </c:lineChart>
      <c:catAx>
        <c:axId val="67080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082496"/>
        <c:crosses val="autoZero"/>
        <c:auto val="1"/>
        <c:lblAlgn val="ctr"/>
        <c:lblOffset val="100"/>
        <c:tickLblSkip val="1"/>
        <c:tickMarkSkip val="1"/>
        <c:noMultiLvlLbl val="0"/>
      </c:catAx>
      <c:valAx>
        <c:axId val="670824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080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c:v>
                </c:pt>
                <c:pt idx="1">
                  <c:v>4.5199999999999996</c:v>
                </c:pt>
                <c:pt idx="2">
                  <c:v>5.51</c:v>
                </c:pt>
                <c:pt idx="3">
                  <c:v>5.46</c:v>
                </c:pt>
                <c:pt idx="4">
                  <c:v>4.9000000000000004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22.33</c:v>
                </c:pt>
                <c:pt idx="1">
                  <c:v>24.63</c:v>
                </c:pt>
                <c:pt idx="2">
                  <c:v>25.85</c:v>
                </c:pt>
                <c:pt idx="3">
                  <c:v>29.75</c:v>
                </c:pt>
                <c:pt idx="4">
                  <c:v>30.01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3169408"/>
        <c:axId val="33171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2.72</c:v>
                </c:pt>
                <c:pt idx="1">
                  <c:v>1.73</c:v>
                </c:pt>
                <c:pt idx="2">
                  <c:v>2.04</c:v>
                </c:pt>
                <c:pt idx="3">
                  <c:v>4.24</c:v>
                </c:pt>
                <c:pt idx="4">
                  <c:v>-1.04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3169408"/>
        <c:axId val="33171328"/>
      </c:lineChart>
      <c:catAx>
        <c:axId val="3316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171328"/>
        <c:crosses val="autoZero"/>
        <c:auto val="1"/>
        <c:lblAlgn val="ctr"/>
        <c:lblOffset val="100"/>
        <c:tickLblSkip val="1"/>
        <c:tickMarkSkip val="1"/>
        <c:noMultiLvlLbl val="0"/>
      </c:catAx>
      <c:valAx>
        <c:axId val="3317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6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0.7</c:v>
                </c:pt>
                <c:pt idx="2">
                  <c:v>#N/A</c:v>
                </c:pt>
                <c:pt idx="3">
                  <c:v>0.6</c:v>
                </c:pt>
                <c:pt idx="4">
                  <c:v>#N/A</c:v>
                </c:pt>
                <c:pt idx="5">
                  <c:v>0.71</c:v>
                </c:pt>
                <c:pt idx="6">
                  <c:v>#N/A</c:v>
                </c:pt>
                <c:pt idx="7">
                  <c:v>0.59</c:v>
                </c:pt>
                <c:pt idx="8">
                  <c:v>#N/A</c:v>
                </c:pt>
                <c:pt idx="9">
                  <c:v>0.36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0.11</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市営温泉施設特別会計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0.15</c:v>
                </c:pt>
                <c:pt idx="2">
                  <c:v>#N/A</c:v>
                </c:pt>
                <c:pt idx="3">
                  <c:v>0.1</c:v>
                </c:pt>
                <c:pt idx="4">
                  <c:v>#N/A</c:v>
                </c:pt>
                <c:pt idx="5">
                  <c:v>7.0000000000000007E-2</c:v>
                </c:pt>
                <c:pt idx="6">
                  <c:v>#N/A</c:v>
                </c:pt>
                <c:pt idx="7">
                  <c:v>0.19</c:v>
                </c:pt>
                <c:pt idx="8">
                  <c:v>#N/A</c:v>
                </c:pt>
                <c:pt idx="9">
                  <c:v>0.24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市営介護サービス事業特別会計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0.33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0.82</c:v>
                </c:pt>
                <c:pt idx="2">
                  <c:v>#N/A</c:v>
                </c:pt>
                <c:pt idx="3">
                  <c:v>0.69</c:v>
                </c:pt>
                <c:pt idx="4">
                  <c:v>#N/A</c:v>
                </c:pt>
                <c:pt idx="5">
                  <c:v>0.42</c:v>
                </c:pt>
                <c:pt idx="6">
                  <c:v>#N/A</c:v>
                </c:pt>
                <c:pt idx="7">
                  <c:v>0.72</c:v>
                </c:pt>
                <c:pt idx="8">
                  <c:v>#N/A</c:v>
                </c:pt>
                <c:pt idx="9">
                  <c:v>0.66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横手市下水道事業会計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0.57999999999999996</c:v>
                </c:pt>
                <c:pt idx="2">
                  <c:v>#N/A</c:v>
                </c:pt>
                <c:pt idx="3">
                  <c:v>0.74</c:v>
                </c:pt>
                <c:pt idx="4">
                  <c:v>#N/A</c:v>
                </c:pt>
                <c:pt idx="5">
                  <c:v>1.39</c:v>
                </c:pt>
                <c:pt idx="6">
                  <c:v>#N/A</c:v>
                </c:pt>
                <c:pt idx="7">
                  <c:v>1.79</c:v>
                </c:pt>
                <c:pt idx="8">
                  <c:v>#N/A</c:v>
                </c:pt>
                <c:pt idx="9">
                  <c:v>2.11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2.2200000000000002</c:v>
                </c:pt>
                <c:pt idx="2">
                  <c:v>#N/A</c:v>
                </c:pt>
                <c:pt idx="3">
                  <c:v>2.0499999999999998</c:v>
                </c:pt>
                <c:pt idx="4">
                  <c:v>#N/A</c:v>
                </c:pt>
                <c:pt idx="5">
                  <c:v>1.62</c:v>
                </c:pt>
                <c:pt idx="6">
                  <c:v>#N/A</c:v>
                </c:pt>
                <c:pt idx="7">
                  <c:v>1.73</c:v>
                </c:pt>
                <c:pt idx="8">
                  <c:v>#N/A</c:v>
                </c:pt>
                <c:pt idx="9">
                  <c:v>2.13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4.8099999999999996</c:v>
                </c:pt>
                <c:pt idx="2">
                  <c:v>#N/A</c:v>
                </c:pt>
                <c:pt idx="3">
                  <c:v>4.22</c:v>
                </c:pt>
                <c:pt idx="4">
                  <c:v>#N/A</c:v>
                </c:pt>
                <c:pt idx="5">
                  <c:v>5.22</c:v>
                </c:pt>
                <c:pt idx="6">
                  <c:v>#N/A</c:v>
                </c:pt>
                <c:pt idx="7">
                  <c:v>5.38</c:v>
                </c:pt>
                <c:pt idx="8">
                  <c:v>#N/A</c:v>
                </c:pt>
                <c:pt idx="9">
                  <c:v>4.76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横手市水道事業会計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7.19</c:v>
                </c:pt>
                <c:pt idx="2">
                  <c:v>#N/A</c:v>
                </c:pt>
                <c:pt idx="3">
                  <c:v>6.69</c:v>
                </c:pt>
                <c:pt idx="4">
                  <c:v>#N/A</c:v>
                </c:pt>
                <c:pt idx="5">
                  <c:v>6.75</c:v>
                </c:pt>
                <c:pt idx="6">
                  <c:v>#N/A</c:v>
                </c:pt>
                <c:pt idx="7">
                  <c:v>6.76</c:v>
                </c:pt>
                <c:pt idx="8">
                  <c:v>#N/A</c:v>
                </c:pt>
                <c:pt idx="9">
                  <c:v>7.02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横手市病院事業会計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13.82</c:v>
                </c:pt>
                <c:pt idx="2">
                  <c:v>#N/A</c:v>
                </c:pt>
                <c:pt idx="3">
                  <c:v>14.08</c:v>
                </c:pt>
                <c:pt idx="4">
                  <c:v>#N/A</c:v>
                </c:pt>
                <c:pt idx="5">
                  <c:v>13.62</c:v>
                </c:pt>
                <c:pt idx="6">
                  <c:v>#N/A</c:v>
                </c:pt>
                <c:pt idx="7">
                  <c:v>13.17</c:v>
                </c:pt>
                <c:pt idx="8">
                  <c:v>#N/A</c:v>
                </c:pt>
                <c:pt idx="9">
                  <c:v>13.32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67815296"/>
        <c:axId val="67816832"/>
      </c:barChart>
      <c:catAx>
        <c:axId val="6781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816832"/>
        <c:crosses val="autoZero"/>
        <c:auto val="1"/>
        <c:lblAlgn val="ctr"/>
        <c:lblOffset val="100"/>
        <c:tickLblSkip val="1"/>
        <c:tickMarkSkip val="1"/>
        <c:noMultiLvlLbl val="0"/>
      </c:catAx>
      <c:valAx>
        <c:axId val="6781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815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5381</c:v>
                </c:pt>
                <c:pt idx="5">
                  <c:v>5534</c:v>
                </c:pt>
                <c:pt idx="8">
                  <c:v>5938</c:v>
                </c:pt>
                <c:pt idx="11">
                  <c:v>5900</c:v>
                </c:pt>
                <c:pt idx="14">
                  <c:v>6062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239</c:v>
                </c:pt>
                <c:pt idx="3">
                  <c:v>73</c:v>
                </c:pt>
                <c:pt idx="6">
                  <c:v>73</c:v>
                </c:pt>
                <c:pt idx="9">
                  <c:v>102</c:v>
                </c:pt>
                <c:pt idx="12">
                  <c:v>86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1626</c:v>
                </c:pt>
                <c:pt idx="3">
                  <c:v>1464</c:v>
                </c:pt>
                <c:pt idx="6">
                  <c:v>1424</c:v>
                </c:pt>
                <c:pt idx="9">
                  <c:v>1404</c:v>
                </c:pt>
                <c:pt idx="12">
                  <c:v>1364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6613</c:v>
                </c:pt>
                <c:pt idx="3">
                  <c:v>6590</c:v>
                </c:pt>
                <c:pt idx="6">
                  <c:v>6632</c:v>
                </c:pt>
                <c:pt idx="9">
                  <c:v>6444</c:v>
                </c:pt>
                <c:pt idx="12">
                  <c:v>6344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5115264"/>
        <c:axId val="65117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3097</c:v>
                </c:pt>
                <c:pt idx="2">
                  <c:v>#N/A</c:v>
                </c:pt>
                <c:pt idx="3">
                  <c:v>#N/A</c:v>
                </c:pt>
                <c:pt idx="4">
                  <c:v>2593</c:v>
                </c:pt>
                <c:pt idx="5">
                  <c:v>#N/A</c:v>
                </c:pt>
                <c:pt idx="6">
                  <c:v>#N/A</c:v>
                </c:pt>
                <c:pt idx="7">
                  <c:v>2191</c:v>
                </c:pt>
                <c:pt idx="8">
                  <c:v>#N/A</c:v>
                </c:pt>
                <c:pt idx="9">
                  <c:v>#N/A</c:v>
                </c:pt>
                <c:pt idx="10">
                  <c:v>2050</c:v>
                </c:pt>
                <c:pt idx="11">
                  <c:v>#N/A</c:v>
                </c:pt>
                <c:pt idx="12">
                  <c:v>#N/A</c:v>
                </c:pt>
                <c:pt idx="13">
                  <c:v>1732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5115264"/>
        <c:axId val="65117184"/>
      </c:lineChart>
      <c:catAx>
        <c:axId val="6511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117184"/>
        <c:crosses val="autoZero"/>
        <c:auto val="1"/>
        <c:lblAlgn val="ctr"/>
        <c:lblOffset val="100"/>
        <c:tickLblSkip val="1"/>
        <c:tickMarkSkip val="1"/>
        <c:noMultiLvlLbl val="0"/>
      </c:catAx>
      <c:valAx>
        <c:axId val="6511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11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61767</c:v>
                </c:pt>
                <c:pt idx="5">
                  <c:v>62009</c:v>
                </c:pt>
                <c:pt idx="8">
                  <c:v>61419</c:v>
                </c:pt>
                <c:pt idx="11">
                  <c:v>61651</c:v>
                </c:pt>
                <c:pt idx="14">
                  <c:v>63526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1658</c:v>
                </c:pt>
                <c:pt idx="5">
                  <c:v>1829</c:v>
                </c:pt>
                <c:pt idx="8">
                  <c:v>1675</c:v>
                </c:pt>
                <c:pt idx="11">
                  <c:v>1735</c:v>
                </c:pt>
                <c:pt idx="14">
                  <c:v>1722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11063</c:v>
                </c:pt>
                <c:pt idx="5">
                  <c:v>12820</c:v>
                </c:pt>
                <c:pt idx="8">
                  <c:v>13421</c:v>
                </c:pt>
                <c:pt idx="11">
                  <c:v>15600</c:v>
                </c:pt>
                <c:pt idx="14">
                  <c:v>16583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8133</c:v>
                </c:pt>
                <c:pt idx="3">
                  <c:v>7563</c:v>
                </c:pt>
                <c:pt idx="6">
                  <c:v>6395</c:v>
                </c:pt>
                <c:pt idx="9">
                  <c:v>6306</c:v>
                </c:pt>
                <c:pt idx="12">
                  <c:v>5182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21934</c:v>
                </c:pt>
                <c:pt idx="3">
                  <c:v>19913</c:v>
                </c:pt>
                <c:pt idx="6">
                  <c:v>18124</c:v>
                </c:pt>
                <c:pt idx="9">
                  <c:v>18287</c:v>
                </c:pt>
                <c:pt idx="12">
                  <c:v>15212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273</c:v>
                </c:pt>
                <c:pt idx="3">
                  <c:v>219</c:v>
                </c:pt>
                <c:pt idx="6">
                  <c:v>194</c:v>
                </c:pt>
                <c:pt idx="9">
                  <c:v>168</c:v>
                </c:pt>
                <c:pt idx="12">
                  <c:v>167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63298</c:v>
                </c:pt>
                <c:pt idx="3">
                  <c:v>63069</c:v>
                </c:pt>
                <c:pt idx="6">
                  <c:v>65622</c:v>
                </c:pt>
                <c:pt idx="9">
                  <c:v>69588</c:v>
                </c:pt>
                <c:pt idx="12">
                  <c:v>67860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67716608"/>
        <c:axId val="67718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19151</c:v>
                </c:pt>
                <c:pt idx="2">
                  <c:v>#N/A</c:v>
                </c:pt>
                <c:pt idx="3">
                  <c:v>#N/A</c:v>
                </c:pt>
                <c:pt idx="4">
                  <c:v>14106</c:v>
                </c:pt>
                <c:pt idx="5">
                  <c:v>#N/A</c:v>
                </c:pt>
                <c:pt idx="6">
                  <c:v>#N/A</c:v>
                </c:pt>
                <c:pt idx="7">
                  <c:v>13820</c:v>
                </c:pt>
                <c:pt idx="8">
                  <c:v>#N/A</c:v>
                </c:pt>
                <c:pt idx="9">
                  <c:v>#N/A</c:v>
                </c:pt>
                <c:pt idx="10">
                  <c:v>15363</c:v>
                </c:pt>
                <c:pt idx="11">
                  <c:v>#N/A</c:v>
                </c:pt>
                <c:pt idx="12">
                  <c:v>#N/A</c:v>
                </c:pt>
                <c:pt idx="13">
                  <c:v>6589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67716608"/>
        <c:axId val="67718528"/>
      </c:lineChart>
      <c:catAx>
        <c:axId val="6771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718528"/>
        <c:crosses val="autoZero"/>
        <c:auto val="1"/>
        <c:lblAlgn val="ctr"/>
        <c:lblOffset val="100"/>
        <c:tickLblSkip val="1"/>
        <c:tickMarkSkip val="1"/>
        <c:noMultiLvlLbl val="0"/>
      </c:catAx>
      <c:valAx>
        <c:axId val="6771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71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7554432"/>
        <c:axId val="186983168"/>
      </c:scatterChart>
      <c:valAx>
        <c:axId val="1875544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983168"/>
        <c:crosses val="autoZero"/>
        <c:crossBetween val="midCat"/>
      </c:valAx>
      <c:valAx>
        <c:axId val="186983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7554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2.496246108771287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11.1</c:v>
                </c:pt>
                <c:pt idx="2">
                  <c:v>9.6999999999999993</c:v>
                </c:pt>
                <c:pt idx="3">
                  <c:v>8.4</c:v>
                </c:pt>
                <c:pt idx="4">
                  <c:v>7.4</c:v>
                </c:pt>
              </c:numCache>
            </c:numRef>
          </c:xVal>
          <c:yVal>
            <c:numRef>
              <c:f>公会計指標分析・財政指標組合せ分析表!$K$73:$O$73</c:f>
              <c:numCache>
                <c:formatCode>#,##0.0;"▲ "#,##0.0</c:formatCode>
                <c:ptCount val="5"/>
                <c:pt idx="0">
                  <c:v>70.2</c:v>
                </c:pt>
                <c:pt idx="1">
                  <c:v>51.8</c:v>
                </c:pt>
                <c:pt idx="2">
                  <c:v>51.7</c:v>
                </c:pt>
                <c:pt idx="3">
                  <c:v>56.8</c:v>
                </c:pt>
                <c:pt idx="4">
                  <c:v>25.1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manualLayout>
                  <c:x val="-3.8448463435914557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7369728"/>
        <c:axId val="187384192"/>
      </c:scatterChart>
      <c:valAx>
        <c:axId val="187369728"/>
        <c:scaling>
          <c:orientation val="minMax"/>
          <c:max val="13.2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7384192"/>
        <c:crosses val="autoZero"/>
        <c:crossBetween val="midCat"/>
      </c:valAx>
      <c:valAx>
        <c:axId val="187384192"/>
        <c:scaling>
          <c:orientation val="minMax"/>
          <c:max val="78"/>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73697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地方債発行の抑制により、公営企業債も含め、</a:t>
          </a:r>
          <a:r>
            <a:rPr kumimoji="1" lang="ja-JP" altLang="en-US" sz="1400">
              <a:latin typeface="ＭＳ ゴシック" pitchFamily="49" charset="-128"/>
              <a:ea typeface="ＭＳ ゴシック" pitchFamily="49" charset="-128"/>
            </a:rPr>
            <a:t>元利償還金が減少したことにより、実質公債費比率の分子は減少した。今後は学校統合・改修事業、雄物川庁舎整備事業、十文字地域多目的総合施設整備事業、旧ごみ処理施設の解体工事、横手市財産経営推進計画に基づく公共施設解体・改修事業等の大型事業の実施により元利償還金の増加が見込まれることから、実質公債費比率の分子は増加するものと予想され、事業の選択と集中により、実質公債費比率の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及び公営企業債等繰入見込額の減少及び基準財政需要額算入見込額が増加したことが、将来負担比率の分子を減少させた要因として挙げられる。今後は、普通交付税の合併算定替の段階的縮減の影響等を踏まえ、財政調整基金の取崩額が増加し、充当可能財源等が減少していくことが想定されることから、事業の選択と集中による地方債発行の抑制並びに、交付税措置のある地方債の活用等により、将来負担率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93,243
92,875
692.80
53,612,721
51,844,018
1,572,478
32,114,166
67,859,567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25.1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93,243
92,875
692.80
53,612,721
51,844,018
1,572,478
32,114,166
67,859,567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93,243
92,875
692.80
53,612,721
51,844,018
1,572,478
32,114,166
67,859,567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93,243
92,875
692.80
53,612,721
51,844,018
1,572,478
32,114,166
67,859,567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少子高齢化に伴う人口減少の進行等により、依然として</a:t>
          </a:r>
          <a:r>
            <a:rPr kumimoji="1" lang="ja-JP" altLang="en-US" sz="1300">
              <a:solidFill>
                <a:schemeClr val="dk1"/>
              </a:solidFill>
              <a:effectLst/>
              <a:latin typeface="+mn-lt"/>
              <a:ea typeface="+mn-ea"/>
              <a:cs typeface="+mn-cs"/>
            </a:rPr>
            <a:t>自主</a:t>
          </a:r>
          <a:r>
            <a:rPr kumimoji="1" lang="ja-JP" altLang="ja-JP" sz="1300">
              <a:solidFill>
                <a:schemeClr val="dk1"/>
              </a:solidFill>
              <a:effectLst/>
              <a:latin typeface="+mn-lt"/>
              <a:ea typeface="+mn-ea"/>
              <a:cs typeface="+mn-cs"/>
            </a:rPr>
            <a:t>財源の確保は非常に厳しいことから、今後も類似団体平均を大幅に下回ると予想される。基幹産業</a:t>
          </a:r>
          <a:r>
            <a:rPr kumimoji="1" lang="ja-JP" altLang="en-US" sz="1300">
              <a:solidFill>
                <a:schemeClr val="dk1"/>
              </a:solidFill>
              <a:effectLst/>
              <a:latin typeface="+mn-lt"/>
              <a:ea typeface="+mn-ea"/>
              <a:cs typeface="+mn-cs"/>
            </a:rPr>
            <a:t>である</a:t>
          </a:r>
          <a:r>
            <a:rPr kumimoji="1" lang="ja-JP" altLang="ja-JP" sz="1300">
              <a:solidFill>
                <a:schemeClr val="dk1"/>
              </a:solidFill>
              <a:effectLst/>
              <a:latin typeface="+mn-lt"/>
              <a:ea typeface="+mn-ea"/>
              <a:cs typeface="+mn-cs"/>
            </a:rPr>
            <a:t>農業振興を図るとともに、</a:t>
          </a:r>
          <a:r>
            <a:rPr kumimoji="1" lang="ja-JP" altLang="en-US" sz="1300">
              <a:solidFill>
                <a:schemeClr val="dk1"/>
              </a:solidFill>
              <a:effectLst/>
              <a:latin typeface="+mn-lt"/>
              <a:ea typeface="+mn-ea"/>
              <a:cs typeface="+mn-cs"/>
            </a:rPr>
            <a:t>横手市財産経営推進計画、第２次横手市定員適正化計画等により、</a:t>
          </a:r>
          <a:r>
            <a:rPr kumimoji="1" lang="ja-JP" altLang="ja-JP" sz="1300">
              <a:solidFill>
                <a:schemeClr val="dk1"/>
              </a:solidFill>
              <a:effectLst/>
              <a:latin typeface="+mn-lt"/>
              <a:ea typeface="+mn-ea"/>
              <a:cs typeface="+mn-cs"/>
            </a:rPr>
            <a:t>行政の効率化に努め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財政の健全化を図る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endParaRPr kumimoji="1" lang="ja-JP" altLang="en-US" sz="24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8" name="直線コネクタ 67"/>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71" name="直線コネクタ 70"/>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43</xdr:row>
      <xdr:rowOff>155575</xdr:rowOff>
    </xdr:to>
    <xdr:cxnSp macro="">
      <xdr:nvCxnSpPr>
        <xdr:cNvPr id="74" name="直線コネクタ 73"/>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43</xdr:row>
      <xdr:rowOff>155575</xdr:rowOff>
    </xdr:to>
    <xdr:cxnSp macro="">
      <xdr:nvCxnSpPr>
        <xdr:cNvPr id="77" name="直線コネクタ 76"/>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3" name="円/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4" name="テキスト ボックス 93"/>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前年度比</a:t>
          </a:r>
          <a:r>
            <a:rPr kumimoji="1" lang="en-US" altLang="ja-JP" sz="1300">
              <a:solidFill>
                <a:schemeClr val="tx1"/>
              </a:solidFill>
              <a:latin typeface="ＭＳ Ｐゴシック"/>
            </a:rPr>
            <a:t>2.9</a:t>
          </a:r>
          <a:r>
            <a:rPr kumimoji="1" lang="ja-JP" altLang="en-US" sz="1300">
              <a:solidFill>
                <a:schemeClr val="tx1"/>
              </a:solidFill>
              <a:latin typeface="ＭＳ Ｐゴシック"/>
            </a:rPr>
            <a:t>ポイント増加した要因として、保育支援認定対象の拡大に伴う、児童福祉費の増による扶助費等の増加により、比率の分子である経常経費充当一般財源等が増加したことに加え、地方消費税交付金や普通交付税の減少により、比率の分母である経常一般財源等並びに臨時財政対策債が減少したことが挙げられる。扶助費の自立支援給付や、施設型給付が拡大していくものと見込まれるが、第２次横手市定員適正化計画等により、義務的経費の削減に取り組みながら、事務事業の継続的な見直しを実施し、経常経費の削減に努める。</a:t>
          </a:r>
          <a:endParaRPr kumimoji="1" lang="en-US" altLang="ja-JP" sz="1300">
            <a:solidFill>
              <a:schemeClr val="tx1"/>
            </a:solidFill>
            <a:latin typeface="ＭＳ Ｐゴシック"/>
          </a:endParaRPr>
        </a:p>
        <a:p>
          <a:endParaRPr kumimoji="1" lang="ja-JP" altLang="en-US" sz="1300">
            <a:solidFill>
              <a:srgbClr val="FF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55033</xdr:rowOff>
    </xdr:from>
    <xdr:to>
      <xdr:col>7</xdr:col>
      <xdr:colOff>152400</xdr:colOff>
      <xdr:row>62</xdr:row>
      <xdr:rowOff>116840</xdr:rowOff>
    </xdr:to>
    <xdr:cxnSp macro="">
      <xdr:nvCxnSpPr>
        <xdr:cNvPr id="131" name="直線コネクタ 130"/>
        <xdr:cNvCxnSpPr/>
      </xdr:nvCxnSpPr>
      <xdr:spPr>
        <a:xfrm>
          <a:off x="4114800" y="10513483"/>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55033</xdr:rowOff>
    </xdr:from>
    <xdr:to>
      <xdr:col>6</xdr:col>
      <xdr:colOff>0</xdr:colOff>
      <xdr:row>62</xdr:row>
      <xdr:rowOff>76623</xdr:rowOff>
    </xdr:to>
    <xdr:cxnSp macro="">
      <xdr:nvCxnSpPr>
        <xdr:cNvPr id="134" name="直線コネクタ 133"/>
        <xdr:cNvCxnSpPr/>
      </xdr:nvCxnSpPr>
      <xdr:spPr>
        <a:xfrm flipV="1">
          <a:off x="3225800" y="1051348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62</xdr:row>
      <xdr:rowOff>76623</xdr:rowOff>
    </xdr:to>
    <xdr:cxnSp macro="">
      <xdr:nvCxnSpPr>
        <xdr:cNvPr id="137" name="直線コネクタ 136"/>
        <xdr:cNvCxnSpPr/>
      </xdr:nvCxnSpPr>
      <xdr:spPr>
        <a:xfrm>
          <a:off x="2336800" y="1055370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61</xdr:row>
      <xdr:rowOff>95250</xdr:rowOff>
    </xdr:to>
    <xdr:cxnSp macro="">
      <xdr:nvCxnSpPr>
        <xdr:cNvPr id="140" name="直線コネクタ 139"/>
        <xdr:cNvCxnSpPr/>
      </xdr:nvCxnSpPr>
      <xdr:spPr>
        <a:xfrm>
          <a:off x="1447800" y="1050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50" name="円/楕円 149"/>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51"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4233</xdr:rowOff>
    </xdr:from>
    <xdr:to>
      <xdr:col>6</xdr:col>
      <xdr:colOff>50800</xdr:colOff>
      <xdr:row>61</xdr:row>
      <xdr:rowOff>105833</xdr:rowOff>
    </xdr:to>
    <xdr:sp macro="" textlink="">
      <xdr:nvSpPr>
        <xdr:cNvPr id="152" name="円/楕円 151"/>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116010</xdr:rowOff>
    </xdr:from>
    <xdr:ext cx="736600" cy="259045"/>
    <xdr:sp macro="" textlink="">
      <xdr:nvSpPr>
        <xdr:cNvPr id="153" name="テキスト ボックス 152"/>
        <xdr:cNvSpPr txBox="1"/>
      </xdr:nvSpPr>
      <xdr:spPr>
        <a:xfrm>
          <a:off x="3733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25823</xdr:rowOff>
    </xdr:from>
    <xdr:to>
      <xdr:col>4</xdr:col>
      <xdr:colOff>533400</xdr:colOff>
      <xdr:row>62</xdr:row>
      <xdr:rowOff>127423</xdr:rowOff>
    </xdr:to>
    <xdr:sp macro="" textlink="">
      <xdr:nvSpPr>
        <xdr:cNvPr id="154" name="円/楕円 153"/>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137600</xdr:rowOff>
    </xdr:from>
    <xdr:ext cx="762000" cy="259045"/>
    <xdr:sp macro="" textlink="">
      <xdr:nvSpPr>
        <xdr:cNvPr id="155" name="テキスト ボックス 154"/>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6" name="円/楕円 155"/>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156227</xdr:rowOff>
    </xdr:from>
    <xdr:ext cx="762000" cy="259045"/>
    <xdr:sp macro="" textlink="">
      <xdr:nvSpPr>
        <xdr:cNvPr id="157" name="テキスト ボックス 156"/>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167640</xdr:rowOff>
    </xdr:from>
    <xdr:to>
      <xdr:col>2</xdr:col>
      <xdr:colOff>127000</xdr:colOff>
      <xdr:row>61</xdr:row>
      <xdr:rowOff>97790</xdr:rowOff>
    </xdr:to>
    <xdr:sp macro="" textlink="">
      <xdr:nvSpPr>
        <xdr:cNvPr id="158" name="円/楕円 157"/>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107967</xdr:rowOff>
    </xdr:from>
    <xdr:ext cx="762000" cy="259045"/>
    <xdr:sp macro="" textlink="">
      <xdr:nvSpPr>
        <xdr:cNvPr id="159" name="テキスト ボックス 158"/>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[169,543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150,922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1,047</a:t>
          </a:r>
          <a:r>
            <a:rPr kumimoji="1" lang="ja-JP" altLang="ja-JP" sz="1300">
              <a:solidFill>
                <a:schemeClr val="dk1"/>
              </a:solidFill>
              <a:effectLst/>
              <a:latin typeface="+mn-lt"/>
              <a:ea typeface="+mn-ea"/>
              <a:cs typeface="+mn-cs"/>
            </a:rPr>
            <a:t>円増加し、類似団体平均を大きく上回っている。これは、ごみ処理業務や消防業務を市単独で運営していること、保育所、養護老人ホーム等福祉施設の直営運営箇所が多いことが要因として挙げられる。</a:t>
          </a:r>
          <a:r>
            <a:rPr kumimoji="1" lang="ja-JP" altLang="en-US" sz="1300">
              <a:solidFill>
                <a:schemeClr val="dk1"/>
              </a:solidFill>
              <a:effectLst/>
              <a:latin typeface="+mn-lt"/>
              <a:ea typeface="+mn-ea"/>
              <a:cs typeface="+mn-cs"/>
            </a:rPr>
            <a:t>今後は第２次横手市定員適正化計画に基づき職員の定員適正化に取り組むとともに、施設の民営化や、横手市財産経営推進計画に基づく</a:t>
          </a:r>
          <a:r>
            <a:rPr kumimoji="1" lang="ja-JP" altLang="ja-JP" sz="1300">
              <a:solidFill>
                <a:schemeClr val="dk1"/>
              </a:solidFill>
              <a:effectLst/>
              <a:latin typeface="+mn-lt"/>
              <a:ea typeface="+mn-ea"/>
              <a:cs typeface="+mn-cs"/>
            </a:rPr>
            <a:t>統廃合</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、コストの低減を図っていく。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9069</xdr:rowOff>
    </xdr:from>
    <xdr:to>
      <xdr:col>7</xdr:col>
      <xdr:colOff>152400</xdr:colOff>
      <xdr:row>86</xdr:row>
      <xdr:rowOff>17490</xdr:rowOff>
    </xdr:to>
    <xdr:cxnSp macro="">
      <xdr:nvCxnSpPr>
        <xdr:cNvPr id="194" name="直線コネクタ 193"/>
        <xdr:cNvCxnSpPr/>
      </xdr:nvCxnSpPr>
      <xdr:spPr>
        <a:xfrm>
          <a:off x="4114800" y="14753769"/>
          <a:ext cx="8382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9069</xdr:rowOff>
    </xdr:from>
    <xdr:to>
      <xdr:col>6</xdr:col>
      <xdr:colOff>0</xdr:colOff>
      <xdr:row>86</xdr:row>
      <xdr:rowOff>41797</xdr:rowOff>
    </xdr:to>
    <xdr:cxnSp macro="">
      <xdr:nvCxnSpPr>
        <xdr:cNvPr id="197" name="直線コネクタ 196"/>
        <xdr:cNvCxnSpPr/>
      </xdr:nvCxnSpPr>
      <xdr:spPr>
        <a:xfrm flipV="1">
          <a:off x="3225800" y="14753769"/>
          <a:ext cx="8890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22871</xdr:rowOff>
    </xdr:from>
    <xdr:to>
      <xdr:col>4</xdr:col>
      <xdr:colOff>482600</xdr:colOff>
      <xdr:row>86</xdr:row>
      <xdr:rowOff>41797</xdr:rowOff>
    </xdr:to>
    <xdr:cxnSp macro="">
      <xdr:nvCxnSpPr>
        <xdr:cNvPr id="200" name="直線コネクタ 199"/>
        <xdr:cNvCxnSpPr/>
      </xdr:nvCxnSpPr>
      <xdr:spPr>
        <a:xfrm>
          <a:off x="2336800" y="14767571"/>
          <a:ext cx="889000" cy="1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22871</xdr:rowOff>
    </xdr:from>
    <xdr:to>
      <xdr:col>3</xdr:col>
      <xdr:colOff>279400</xdr:colOff>
      <xdr:row>86</xdr:row>
      <xdr:rowOff>25614</xdr:rowOff>
    </xdr:to>
    <xdr:cxnSp macro="">
      <xdr:nvCxnSpPr>
        <xdr:cNvPr id="203" name="直線コネクタ 202"/>
        <xdr:cNvCxnSpPr/>
      </xdr:nvCxnSpPr>
      <xdr:spPr>
        <a:xfrm flipV="1">
          <a:off x="1447800" y="1476757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138140</xdr:rowOff>
    </xdr:from>
    <xdr:to>
      <xdr:col>7</xdr:col>
      <xdr:colOff>203200</xdr:colOff>
      <xdr:row>86</xdr:row>
      <xdr:rowOff>68290</xdr:rowOff>
    </xdr:to>
    <xdr:sp macro="" textlink="">
      <xdr:nvSpPr>
        <xdr:cNvPr id="213" name="円/楕円 212"/>
        <xdr:cNvSpPr/>
      </xdr:nvSpPr>
      <xdr:spPr>
        <a:xfrm>
          <a:off x="4902200" y="1471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110217</xdr:rowOff>
    </xdr:from>
    <xdr:ext cx="762000" cy="259045"/>
    <xdr:sp macro="" textlink="">
      <xdr:nvSpPr>
        <xdr:cNvPr id="214" name="人件費・物件費等の状況該当値テキスト"/>
        <xdr:cNvSpPr txBox="1"/>
      </xdr:nvSpPr>
      <xdr:spPr>
        <a:xfrm>
          <a:off x="5041900" y="1468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169,543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129719</xdr:rowOff>
    </xdr:from>
    <xdr:to>
      <xdr:col>6</xdr:col>
      <xdr:colOff>50800</xdr:colOff>
      <xdr:row>86</xdr:row>
      <xdr:rowOff>59869</xdr:rowOff>
    </xdr:to>
    <xdr:sp macro="" textlink="">
      <xdr:nvSpPr>
        <xdr:cNvPr id="215" name="円/楕円 214"/>
        <xdr:cNvSpPr/>
      </xdr:nvSpPr>
      <xdr:spPr>
        <a:xfrm>
          <a:off x="4064000" y="1470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44646</xdr:rowOff>
    </xdr:from>
    <xdr:ext cx="736600" cy="259045"/>
    <xdr:sp macro="" textlink="">
      <xdr:nvSpPr>
        <xdr:cNvPr id="216" name="テキスト ボックス 215"/>
        <xdr:cNvSpPr txBox="1"/>
      </xdr:nvSpPr>
      <xdr:spPr>
        <a:xfrm>
          <a:off x="3733800" y="1478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168,496</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162447</xdr:rowOff>
    </xdr:from>
    <xdr:to>
      <xdr:col>4</xdr:col>
      <xdr:colOff>533400</xdr:colOff>
      <xdr:row>86</xdr:row>
      <xdr:rowOff>92597</xdr:rowOff>
    </xdr:to>
    <xdr:sp macro="" textlink="">
      <xdr:nvSpPr>
        <xdr:cNvPr id="217" name="円/楕円 216"/>
        <xdr:cNvSpPr/>
      </xdr:nvSpPr>
      <xdr:spPr>
        <a:xfrm>
          <a:off x="3175000" y="1473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77374</xdr:rowOff>
    </xdr:from>
    <xdr:ext cx="762000" cy="259045"/>
    <xdr:sp macro="" textlink="">
      <xdr:nvSpPr>
        <xdr:cNvPr id="218" name="テキスト ボックス 217"/>
        <xdr:cNvSpPr txBox="1"/>
      </xdr:nvSpPr>
      <xdr:spPr>
        <a:xfrm>
          <a:off x="2844800" y="1482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172,565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143521</xdr:rowOff>
    </xdr:from>
    <xdr:to>
      <xdr:col>3</xdr:col>
      <xdr:colOff>330200</xdr:colOff>
      <xdr:row>86</xdr:row>
      <xdr:rowOff>73671</xdr:rowOff>
    </xdr:to>
    <xdr:sp macro="" textlink="">
      <xdr:nvSpPr>
        <xdr:cNvPr id="219" name="円/楕円 218"/>
        <xdr:cNvSpPr/>
      </xdr:nvSpPr>
      <xdr:spPr>
        <a:xfrm>
          <a:off x="2286000" y="147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58448</xdr:rowOff>
    </xdr:from>
    <xdr:ext cx="762000" cy="259045"/>
    <xdr:sp macro="" textlink="">
      <xdr:nvSpPr>
        <xdr:cNvPr id="220" name="テキスト ボックス 219"/>
        <xdr:cNvSpPr txBox="1"/>
      </xdr:nvSpPr>
      <xdr:spPr>
        <a:xfrm>
          <a:off x="1955800" y="1480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170,212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146264</xdr:rowOff>
    </xdr:from>
    <xdr:to>
      <xdr:col>2</xdr:col>
      <xdr:colOff>127000</xdr:colOff>
      <xdr:row>86</xdr:row>
      <xdr:rowOff>76414</xdr:rowOff>
    </xdr:to>
    <xdr:sp macro="" textlink="">
      <xdr:nvSpPr>
        <xdr:cNvPr id="221" name="円/楕円 220"/>
        <xdr:cNvSpPr/>
      </xdr:nvSpPr>
      <xdr:spPr>
        <a:xfrm>
          <a:off x="1397000" y="147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61191</xdr:rowOff>
    </xdr:from>
    <xdr:ext cx="762000" cy="259045"/>
    <xdr:sp macro="" textlink="">
      <xdr:nvSpPr>
        <xdr:cNvPr id="222" name="テキスト ボックス 221"/>
        <xdr:cNvSpPr txBox="1"/>
      </xdr:nvSpPr>
      <xdr:spPr>
        <a:xfrm>
          <a:off x="1066800" y="148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人事院勧告に準拠しつつ、地域実情との均衡を保った給与水準になるように努めていることから、類似団体平均を下回っている。今後も定員管理の適正化と併せ、適正水準を維持していく。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83</xdr:row>
      <xdr:rowOff>6955</xdr:rowOff>
    </xdr:to>
    <xdr:cxnSp macro="">
      <xdr:nvCxnSpPr>
        <xdr:cNvPr id="258" name="直線コネクタ 257"/>
        <xdr:cNvCxnSpPr/>
      </xdr:nvCxnSpPr>
      <xdr:spPr>
        <a:xfrm flipV="1">
          <a:off x="16179800" y="1420283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63500</xdr:rowOff>
    </xdr:from>
    <xdr:to>
      <xdr:col>23</xdr:col>
      <xdr:colOff>406400</xdr:colOff>
      <xdr:row>83</xdr:row>
      <xdr:rowOff>6955</xdr:rowOff>
    </xdr:to>
    <xdr:cxnSp macro="">
      <xdr:nvCxnSpPr>
        <xdr:cNvPr id="261" name="直線コネクタ 260"/>
        <xdr:cNvCxnSpPr/>
      </xdr:nvCxnSpPr>
      <xdr:spPr>
        <a:xfrm>
          <a:off x="15290800" y="1412240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29029</xdr:rowOff>
    </xdr:from>
    <xdr:to>
      <xdr:col>22</xdr:col>
      <xdr:colOff>203200</xdr:colOff>
      <xdr:row>82</xdr:row>
      <xdr:rowOff>63500</xdr:rowOff>
    </xdr:to>
    <xdr:cxnSp macro="">
      <xdr:nvCxnSpPr>
        <xdr:cNvPr id="264" name="直線コネクタ 263"/>
        <xdr:cNvCxnSpPr/>
      </xdr:nvCxnSpPr>
      <xdr:spPr>
        <a:xfrm>
          <a:off x="14401800" y="140879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29029</xdr:rowOff>
    </xdr:from>
    <xdr:to>
      <xdr:col>21</xdr:col>
      <xdr:colOff>0</xdr:colOff>
      <xdr:row>87</xdr:row>
      <xdr:rowOff>45055</xdr:rowOff>
    </xdr:to>
    <xdr:cxnSp macro="">
      <xdr:nvCxnSpPr>
        <xdr:cNvPr id="267" name="直線コネクタ 266"/>
        <xdr:cNvCxnSpPr/>
      </xdr:nvCxnSpPr>
      <xdr:spPr>
        <a:xfrm flipV="1">
          <a:off x="13512800" y="14087929"/>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7" name="円/楕円 276"/>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78"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127605</xdr:rowOff>
    </xdr:from>
    <xdr:to>
      <xdr:col>23</xdr:col>
      <xdr:colOff>457200</xdr:colOff>
      <xdr:row>83</xdr:row>
      <xdr:rowOff>57755</xdr:rowOff>
    </xdr:to>
    <xdr:sp macro="" textlink="">
      <xdr:nvSpPr>
        <xdr:cNvPr id="279" name="円/楕円 278"/>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80" name="テキスト ボックス 279"/>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12700</xdr:rowOff>
    </xdr:from>
    <xdr:to>
      <xdr:col>22</xdr:col>
      <xdr:colOff>254000</xdr:colOff>
      <xdr:row>82</xdr:row>
      <xdr:rowOff>114300</xdr:rowOff>
    </xdr:to>
    <xdr:sp macro="" textlink="">
      <xdr:nvSpPr>
        <xdr:cNvPr id="281" name="円/楕円 280"/>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124477</xdr:rowOff>
    </xdr:from>
    <xdr:ext cx="762000" cy="259045"/>
    <xdr:sp macro="" textlink="">
      <xdr:nvSpPr>
        <xdr:cNvPr id="282" name="テキスト ボックス 281"/>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149679</xdr:rowOff>
    </xdr:from>
    <xdr:to>
      <xdr:col>21</xdr:col>
      <xdr:colOff>50800</xdr:colOff>
      <xdr:row>82</xdr:row>
      <xdr:rowOff>79829</xdr:rowOff>
    </xdr:to>
    <xdr:sp macro="" textlink="">
      <xdr:nvSpPr>
        <xdr:cNvPr id="283" name="円/楕円 282"/>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90006</xdr:rowOff>
    </xdr:from>
    <xdr:ext cx="762000" cy="259045"/>
    <xdr:sp macro="" textlink="">
      <xdr:nvSpPr>
        <xdr:cNvPr id="284" name="テキスト ボックス 283"/>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165705</xdr:rowOff>
    </xdr:from>
    <xdr:to>
      <xdr:col>19</xdr:col>
      <xdr:colOff>533400</xdr:colOff>
      <xdr:row>87</xdr:row>
      <xdr:rowOff>95855</xdr:rowOff>
    </xdr:to>
    <xdr:sp macro="" textlink="">
      <xdr:nvSpPr>
        <xdr:cNvPr id="285" name="円/楕円 284"/>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106032</xdr:rowOff>
    </xdr:from>
    <xdr:ext cx="762000" cy="259045"/>
    <xdr:sp macro="" textlink="">
      <xdr:nvSpPr>
        <xdr:cNvPr id="286" name="テキスト ボックス 285"/>
        <xdr:cNvSpPr txBox="1"/>
      </xdr:nvSpPr>
      <xdr:spPr>
        <a:xfrm>
          <a:off x="13131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人口千人当たり職員数は、前年度と比較し減少しているものの、消防業務の単独運営や福祉施設等の直営箇所が多いこと等により、類似団体平均と比較すると依然職員数が多い状況にある。平成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年度に策定した「第</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次横手市定員適正化計画（平成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年度）」に基づき、定員適正化の取り組みを進めていく。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16631</xdr:rowOff>
    </xdr:from>
    <xdr:to>
      <xdr:col>24</xdr:col>
      <xdr:colOff>558800</xdr:colOff>
      <xdr:row>63</xdr:row>
      <xdr:rowOff>18929</xdr:rowOff>
    </xdr:to>
    <xdr:cxnSp macro="">
      <xdr:nvCxnSpPr>
        <xdr:cNvPr id="323" name="直線コネクタ 322"/>
        <xdr:cNvCxnSpPr/>
      </xdr:nvCxnSpPr>
      <xdr:spPr>
        <a:xfrm flipV="1">
          <a:off x="16179800" y="10817981"/>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18929</xdr:rowOff>
    </xdr:from>
    <xdr:to>
      <xdr:col>23</xdr:col>
      <xdr:colOff>406400</xdr:colOff>
      <xdr:row>63</xdr:row>
      <xdr:rowOff>33867</xdr:rowOff>
    </xdr:to>
    <xdr:cxnSp macro="">
      <xdr:nvCxnSpPr>
        <xdr:cNvPr id="326" name="直線コネクタ 325"/>
        <xdr:cNvCxnSpPr/>
      </xdr:nvCxnSpPr>
      <xdr:spPr>
        <a:xfrm flipV="1">
          <a:off x="15290800" y="1082027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33867</xdr:rowOff>
    </xdr:from>
    <xdr:to>
      <xdr:col>22</xdr:col>
      <xdr:colOff>203200</xdr:colOff>
      <xdr:row>63</xdr:row>
      <xdr:rowOff>75233</xdr:rowOff>
    </xdr:to>
    <xdr:cxnSp macro="">
      <xdr:nvCxnSpPr>
        <xdr:cNvPr id="329" name="直線コネクタ 328"/>
        <xdr:cNvCxnSpPr/>
      </xdr:nvCxnSpPr>
      <xdr:spPr>
        <a:xfrm flipV="1">
          <a:off x="14401800" y="1083521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75233</xdr:rowOff>
    </xdr:from>
    <xdr:to>
      <xdr:col>21</xdr:col>
      <xdr:colOff>0</xdr:colOff>
      <xdr:row>63</xdr:row>
      <xdr:rowOff>89021</xdr:rowOff>
    </xdr:to>
    <xdr:cxnSp macro="">
      <xdr:nvCxnSpPr>
        <xdr:cNvPr id="332" name="直線コネクタ 331"/>
        <xdr:cNvCxnSpPr/>
      </xdr:nvCxnSpPr>
      <xdr:spPr>
        <a:xfrm flipV="1">
          <a:off x="13512800" y="1087658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137281</xdr:rowOff>
    </xdr:from>
    <xdr:to>
      <xdr:col>24</xdr:col>
      <xdr:colOff>609600</xdr:colOff>
      <xdr:row>63</xdr:row>
      <xdr:rowOff>67431</xdr:rowOff>
    </xdr:to>
    <xdr:sp macro="" textlink="">
      <xdr:nvSpPr>
        <xdr:cNvPr id="342" name="円/楕円 341"/>
        <xdr:cNvSpPr/>
      </xdr:nvSpPr>
      <xdr:spPr>
        <a:xfrm>
          <a:off x="169672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109358</xdr:rowOff>
    </xdr:from>
    <xdr:ext cx="762000" cy="259045"/>
    <xdr:sp macro="" textlink="">
      <xdr:nvSpPr>
        <xdr:cNvPr id="343" name="定員管理の状況該当値テキスト"/>
        <xdr:cNvSpPr txBox="1"/>
      </xdr:nvSpPr>
      <xdr:spPr>
        <a:xfrm>
          <a:off x="17106900" y="1073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139579</xdr:rowOff>
    </xdr:from>
    <xdr:to>
      <xdr:col>23</xdr:col>
      <xdr:colOff>457200</xdr:colOff>
      <xdr:row>63</xdr:row>
      <xdr:rowOff>69729</xdr:rowOff>
    </xdr:to>
    <xdr:sp macro="" textlink="">
      <xdr:nvSpPr>
        <xdr:cNvPr id="344" name="円/楕円 343"/>
        <xdr:cNvSpPr/>
      </xdr:nvSpPr>
      <xdr:spPr>
        <a:xfrm>
          <a:off x="16129000" y="107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54506</xdr:rowOff>
    </xdr:from>
    <xdr:ext cx="736600" cy="259045"/>
    <xdr:sp macro="" textlink="">
      <xdr:nvSpPr>
        <xdr:cNvPr id="345" name="テキスト ボックス 344"/>
        <xdr:cNvSpPr txBox="1"/>
      </xdr:nvSpPr>
      <xdr:spPr>
        <a:xfrm>
          <a:off x="15798800" y="10855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154517</xdr:rowOff>
    </xdr:from>
    <xdr:to>
      <xdr:col>22</xdr:col>
      <xdr:colOff>254000</xdr:colOff>
      <xdr:row>63</xdr:row>
      <xdr:rowOff>84667</xdr:rowOff>
    </xdr:to>
    <xdr:sp macro="" textlink="">
      <xdr:nvSpPr>
        <xdr:cNvPr id="346" name="円/楕円 345"/>
        <xdr:cNvSpPr/>
      </xdr:nvSpPr>
      <xdr:spPr>
        <a:xfrm>
          <a:off x="15240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69444</xdr:rowOff>
    </xdr:from>
    <xdr:ext cx="762000" cy="259045"/>
    <xdr:sp macro="" textlink="">
      <xdr:nvSpPr>
        <xdr:cNvPr id="347" name="テキスト ボックス 346"/>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24433</xdr:rowOff>
    </xdr:from>
    <xdr:to>
      <xdr:col>21</xdr:col>
      <xdr:colOff>50800</xdr:colOff>
      <xdr:row>63</xdr:row>
      <xdr:rowOff>126033</xdr:rowOff>
    </xdr:to>
    <xdr:sp macro="" textlink="">
      <xdr:nvSpPr>
        <xdr:cNvPr id="348" name="円/楕円 347"/>
        <xdr:cNvSpPr/>
      </xdr:nvSpPr>
      <xdr:spPr>
        <a:xfrm>
          <a:off x="14351000" y="108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110810</xdr:rowOff>
    </xdr:from>
    <xdr:ext cx="762000" cy="259045"/>
    <xdr:sp macro="" textlink="">
      <xdr:nvSpPr>
        <xdr:cNvPr id="349" name="テキスト ボックス 348"/>
        <xdr:cNvSpPr txBox="1"/>
      </xdr:nvSpPr>
      <xdr:spPr>
        <a:xfrm>
          <a:off x="14020800" y="1091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38221</xdr:rowOff>
    </xdr:from>
    <xdr:to>
      <xdr:col>19</xdr:col>
      <xdr:colOff>533400</xdr:colOff>
      <xdr:row>63</xdr:row>
      <xdr:rowOff>139821</xdr:rowOff>
    </xdr:to>
    <xdr:sp macro="" textlink="">
      <xdr:nvSpPr>
        <xdr:cNvPr id="350" name="円/楕円 349"/>
        <xdr:cNvSpPr/>
      </xdr:nvSpPr>
      <xdr:spPr>
        <a:xfrm>
          <a:off x="13462000" y="108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124598</xdr:rowOff>
    </xdr:from>
    <xdr:ext cx="762000" cy="259045"/>
    <xdr:sp macro="" textlink="">
      <xdr:nvSpPr>
        <xdr:cNvPr id="351" name="テキスト ボックス 350"/>
        <xdr:cNvSpPr txBox="1"/>
      </xdr:nvSpPr>
      <xdr:spPr>
        <a:xfrm>
          <a:off x="13131800" y="1092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発行の抑制により、比率は経年で減少してきているものの、合併算定替の段階的縮減による普通交付税額の減少や、大型の公共事業の実施による多額の市債発行が予定され、比率の上昇が見込まれる。今後も比率の動向を注視し、持続可能な財政運営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117348</xdr:rowOff>
    </xdr:from>
    <xdr:to>
      <xdr:col>24</xdr:col>
      <xdr:colOff>558800</xdr:colOff>
      <xdr:row>41</xdr:row>
      <xdr:rowOff>42418</xdr:rowOff>
    </xdr:to>
    <xdr:cxnSp macro="">
      <xdr:nvCxnSpPr>
        <xdr:cNvPr id="383" name="直線コネクタ 382"/>
        <xdr:cNvCxnSpPr/>
      </xdr:nvCxnSpPr>
      <xdr:spPr>
        <a:xfrm flipV="1">
          <a:off x="16179800" y="697534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167894</xdr:rowOff>
    </xdr:to>
    <xdr:cxnSp macro="">
      <xdr:nvCxnSpPr>
        <xdr:cNvPr id="386" name="直線コネクタ 385"/>
        <xdr:cNvCxnSpPr/>
      </xdr:nvCxnSpPr>
      <xdr:spPr>
        <a:xfrm flipV="1">
          <a:off x="15290800" y="707186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167894</xdr:rowOff>
    </xdr:from>
    <xdr:to>
      <xdr:col>22</xdr:col>
      <xdr:colOff>203200</xdr:colOff>
      <xdr:row>42</xdr:row>
      <xdr:rowOff>131572</xdr:rowOff>
    </xdr:to>
    <xdr:cxnSp macro="">
      <xdr:nvCxnSpPr>
        <xdr:cNvPr id="389" name="直線コネクタ 388"/>
        <xdr:cNvCxnSpPr/>
      </xdr:nvCxnSpPr>
      <xdr:spPr>
        <a:xfrm flipV="1">
          <a:off x="14401800" y="71973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131572</xdr:rowOff>
    </xdr:from>
    <xdr:to>
      <xdr:col>21</xdr:col>
      <xdr:colOff>0</xdr:colOff>
      <xdr:row>43</xdr:row>
      <xdr:rowOff>124206</xdr:rowOff>
    </xdr:to>
    <xdr:cxnSp macro="">
      <xdr:nvCxnSpPr>
        <xdr:cNvPr id="392" name="直線コネクタ 391"/>
        <xdr:cNvCxnSpPr/>
      </xdr:nvCxnSpPr>
      <xdr:spPr>
        <a:xfrm flipV="1">
          <a:off x="13512800" y="733247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66548</xdr:rowOff>
    </xdr:from>
    <xdr:to>
      <xdr:col>24</xdr:col>
      <xdr:colOff>609600</xdr:colOff>
      <xdr:row>40</xdr:row>
      <xdr:rowOff>168148</xdr:rowOff>
    </xdr:to>
    <xdr:sp macro="" textlink="">
      <xdr:nvSpPr>
        <xdr:cNvPr id="402" name="円/楕円 401"/>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83075</xdr:rowOff>
    </xdr:from>
    <xdr:ext cx="762000" cy="259045"/>
    <xdr:sp macro="" textlink="">
      <xdr:nvSpPr>
        <xdr:cNvPr id="403" name="公債費負担の状況該当値テキスト"/>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404" name="円/楕円 403"/>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405" name="テキスト ボックス 404"/>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117094</xdr:rowOff>
    </xdr:from>
    <xdr:to>
      <xdr:col>22</xdr:col>
      <xdr:colOff>254000</xdr:colOff>
      <xdr:row>42</xdr:row>
      <xdr:rowOff>47244</xdr:rowOff>
    </xdr:to>
    <xdr:sp macro="" textlink="">
      <xdr:nvSpPr>
        <xdr:cNvPr id="406" name="円/楕円 405"/>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32021</xdr:rowOff>
    </xdr:from>
    <xdr:ext cx="762000" cy="259045"/>
    <xdr:sp macro="" textlink="">
      <xdr:nvSpPr>
        <xdr:cNvPr id="407" name="テキスト ボックス 406"/>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80772</xdr:rowOff>
    </xdr:from>
    <xdr:to>
      <xdr:col>21</xdr:col>
      <xdr:colOff>50800</xdr:colOff>
      <xdr:row>43</xdr:row>
      <xdr:rowOff>10922</xdr:rowOff>
    </xdr:to>
    <xdr:sp macro="" textlink="">
      <xdr:nvSpPr>
        <xdr:cNvPr id="408" name="円/楕円 407"/>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409" name="テキスト ボックス 408"/>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410" name="円/楕円 409"/>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159783</xdr:rowOff>
    </xdr:from>
    <xdr:ext cx="762000" cy="259045"/>
    <xdr:sp macro="" textlink="">
      <xdr:nvSpPr>
        <xdr:cNvPr id="411" name="テキスト ボックス 410"/>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公営企業債等繰入見込額が約</a:t>
          </a:r>
          <a:r>
            <a:rPr kumimoji="1" lang="en-US" altLang="ja-JP" sz="1300">
              <a:solidFill>
                <a:schemeClr val="tx1"/>
              </a:solidFill>
              <a:latin typeface="ＭＳ Ｐゴシック"/>
            </a:rPr>
            <a:t>31</a:t>
          </a:r>
          <a:r>
            <a:rPr kumimoji="1" lang="ja-JP" altLang="en-US" sz="1300">
              <a:solidFill>
                <a:schemeClr val="tx1"/>
              </a:solidFill>
              <a:latin typeface="ＭＳ Ｐゴシック"/>
            </a:rPr>
            <a:t>億円減少したことが比率の分子が大きく減少した要因として挙げられるが、これは水道事業会計の黒字化及び特別養護老人施設の無償譲渡に伴う地方債の繰上償還によるものである。</a:t>
          </a:r>
          <a:r>
            <a:rPr kumimoji="1" lang="ja-JP" altLang="en-US" sz="1300">
              <a:latin typeface="ＭＳ Ｐゴシック"/>
            </a:rPr>
            <a:t>今後は、学校統合・改修事業、雄物川庁舎整備事業、十文字地域多目的総合施設整備事業、旧ごみ処理施設の解体工事等の大型事業、横手市財産経営推進計画に基づく公共施設解体・改修事業等の影響により、将来負担の増が見込まれるため、充当可能財源等の確保と全体的な建設事業の平準化等を図っ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804</xdr:rowOff>
    </xdr:from>
    <xdr:to>
      <xdr:col>24</xdr:col>
      <xdr:colOff>558800</xdr:colOff>
      <xdr:row>16</xdr:row>
      <xdr:rowOff>84328</xdr:rowOff>
    </xdr:to>
    <xdr:cxnSp macro="">
      <xdr:nvCxnSpPr>
        <xdr:cNvPr id="445" name="直線コネクタ 444"/>
        <xdr:cNvCxnSpPr/>
      </xdr:nvCxnSpPr>
      <xdr:spPr>
        <a:xfrm flipV="1">
          <a:off x="16179800" y="2572554"/>
          <a:ext cx="838200" cy="25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43307</xdr:rowOff>
    </xdr:from>
    <xdr:to>
      <xdr:col>23</xdr:col>
      <xdr:colOff>406400</xdr:colOff>
      <xdr:row>16</xdr:row>
      <xdr:rowOff>84328</xdr:rowOff>
    </xdr:to>
    <xdr:cxnSp macro="">
      <xdr:nvCxnSpPr>
        <xdr:cNvPr id="448" name="直線コネクタ 447"/>
        <xdr:cNvCxnSpPr/>
      </xdr:nvCxnSpPr>
      <xdr:spPr>
        <a:xfrm>
          <a:off x="15290800" y="2786507"/>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43307</xdr:rowOff>
    </xdr:from>
    <xdr:to>
      <xdr:col>22</xdr:col>
      <xdr:colOff>203200</xdr:colOff>
      <xdr:row>16</xdr:row>
      <xdr:rowOff>44111</xdr:rowOff>
    </xdr:to>
    <xdr:cxnSp macro="">
      <xdr:nvCxnSpPr>
        <xdr:cNvPr id="451" name="直線コネクタ 450"/>
        <xdr:cNvCxnSpPr/>
      </xdr:nvCxnSpPr>
      <xdr:spPr>
        <a:xfrm flipV="1">
          <a:off x="14401800" y="2786507"/>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44111</xdr:rowOff>
    </xdr:from>
    <xdr:to>
      <xdr:col>21</xdr:col>
      <xdr:colOff>0</xdr:colOff>
      <xdr:row>17</xdr:row>
      <xdr:rowOff>20659</xdr:rowOff>
    </xdr:to>
    <xdr:cxnSp macro="">
      <xdr:nvCxnSpPr>
        <xdr:cNvPr id="454" name="直線コネクタ 453"/>
        <xdr:cNvCxnSpPr/>
      </xdr:nvCxnSpPr>
      <xdr:spPr>
        <a:xfrm flipV="1">
          <a:off x="13512800" y="2787311"/>
          <a:ext cx="889000" cy="14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121454</xdr:rowOff>
    </xdr:from>
    <xdr:to>
      <xdr:col>24</xdr:col>
      <xdr:colOff>609600</xdr:colOff>
      <xdr:row>15</xdr:row>
      <xdr:rowOff>51604</xdr:rowOff>
    </xdr:to>
    <xdr:sp macro="" textlink="">
      <xdr:nvSpPr>
        <xdr:cNvPr id="464" name="円/楕円 463"/>
        <xdr:cNvSpPr/>
      </xdr:nvSpPr>
      <xdr:spPr>
        <a:xfrm>
          <a:off x="169672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137981</xdr:rowOff>
    </xdr:from>
    <xdr:ext cx="762000" cy="259045"/>
    <xdr:sp macro="" textlink="">
      <xdr:nvSpPr>
        <xdr:cNvPr id="465" name="将来負担の状況該当値テキスト"/>
        <xdr:cNvSpPr txBox="1"/>
      </xdr:nvSpPr>
      <xdr:spPr>
        <a:xfrm>
          <a:off x="17106900" y="236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33528</xdr:rowOff>
    </xdr:from>
    <xdr:to>
      <xdr:col>23</xdr:col>
      <xdr:colOff>457200</xdr:colOff>
      <xdr:row>16</xdr:row>
      <xdr:rowOff>135128</xdr:rowOff>
    </xdr:to>
    <xdr:sp macro="" textlink="">
      <xdr:nvSpPr>
        <xdr:cNvPr id="466" name="円/楕円 465"/>
        <xdr:cNvSpPr/>
      </xdr:nvSpPr>
      <xdr:spPr>
        <a:xfrm>
          <a:off x="16129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67" name="テキスト ボックス 466"/>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163957</xdr:rowOff>
    </xdr:from>
    <xdr:to>
      <xdr:col>22</xdr:col>
      <xdr:colOff>254000</xdr:colOff>
      <xdr:row>16</xdr:row>
      <xdr:rowOff>94107</xdr:rowOff>
    </xdr:to>
    <xdr:sp macro="" textlink="">
      <xdr:nvSpPr>
        <xdr:cNvPr id="468" name="円/楕円 467"/>
        <xdr:cNvSpPr/>
      </xdr:nvSpPr>
      <xdr:spPr>
        <a:xfrm>
          <a:off x="15240000" y="27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78884</xdr:rowOff>
    </xdr:from>
    <xdr:ext cx="762000" cy="259045"/>
    <xdr:sp macro="" textlink="">
      <xdr:nvSpPr>
        <xdr:cNvPr id="469" name="テキスト ボックス 468"/>
        <xdr:cNvSpPr txBox="1"/>
      </xdr:nvSpPr>
      <xdr:spPr>
        <a:xfrm>
          <a:off x="14909800" y="282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164761</xdr:rowOff>
    </xdr:from>
    <xdr:to>
      <xdr:col>21</xdr:col>
      <xdr:colOff>50800</xdr:colOff>
      <xdr:row>16</xdr:row>
      <xdr:rowOff>94911</xdr:rowOff>
    </xdr:to>
    <xdr:sp macro="" textlink="">
      <xdr:nvSpPr>
        <xdr:cNvPr id="470" name="円/楕円 469"/>
        <xdr:cNvSpPr/>
      </xdr:nvSpPr>
      <xdr:spPr>
        <a:xfrm>
          <a:off x="14351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79688</xdr:rowOff>
    </xdr:from>
    <xdr:ext cx="762000" cy="259045"/>
    <xdr:sp macro="" textlink="">
      <xdr:nvSpPr>
        <xdr:cNvPr id="471" name="テキスト ボックス 470"/>
        <xdr:cNvSpPr txBox="1"/>
      </xdr:nvSpPr>
      <xdr:spPr>
        <a:xfrm>
          <a:off x="14020800" y="282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141309</xdr:rowOff>
    </xdr:from>
    <xdr:to>
      <xdr:col>19</xdr:col>
      <xdr:colOff>533400</xdr:colOff>
      <xdr:row>17</xdr:row>
      <xdr:rowOff>71459</xdr:rowOff>
    </xdr:to>
    <xdr:sp macro="" textlink="">
      <xdr:nvSpPr>
        <xdr:cNvPr id="472" name="円/楕円 471"/>
        <xdr:cNvSpPr/>
      </xdr:nvSpPr>
      <xdr:spPr>
        <a:xfrm>
          <a:off x="13462000" y="2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56236</xdr:rowOff>
    </xdr:from>
    <xdr:ext cx="762000" cy="259045"/>
    <xdr:sp macro="" textlink="">
      <xdr:nvSpPr>
        <xdr:cNvPr id="473" name="テキスト ボックス 472"/>
        <xdr:cNvSpPr txBox="1"/>
      </xdr:nvSpPr>
      <xdr:spPr>
        <a:xfrm>
          <a:off x="13131800" y="297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93,243
92,875
692.80
53,612,721
51,844,018
1,572,478
32,114,166
67,859,567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８市町村による合併や、消防業務の単独実施等により、類似団体平均と比較し、職員数が多く、人件費の比率が高いため、退職者補充抑制により人件費の抑制を継続してきている。今後も第２次横手市定員適正化計画に基づく、毎年の新規採用職員者数の抑制を継続し、直営で実施する業務量の見直しや業務委託を進め、人件費の削減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37</xdr:row>
      <xdr:rowOff>100330</xdr:rowOff>
    </xdr:to>
    <xdr:cxnSp macro="">
      <xdr:nvCxnSpPr>
        <xdr:cNvPr id="66" name="直線コネクタ 65"/>
        <xdr:cNvCxnSpPr/>
      </xdr:nvCxnSpPr>
      <xdr:spPr>
        <a:xfrm>
          <a:off x="3987800" y="6421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38</xdr:row>
      <xdr:rowOff>12700</xdr:rowOff>
    </xdr:to>
    <xdr:cxnSp macro="">
      <xdr:nvCxnSpPr>
        <xdr:cNvPr id="69" name="直線コネクタ 68"/>
        <xdr:cNvCxnSpPr/>
      </xdr:nvCxnSpPr>
      <xdr:spPr>
        <a:xfrm flipV="1">
          <a:off x="3098800" y="6421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168910</xdr:rowOff>
    </xdr:from>
    <xdr:to>
      <xdr:col>4</xdr:col>
      <xdr:colOff>346075</xdr:colOff>
      <xdr:row>38</xdr:row>
      <xdr:rowOff>12700</xdr:rowOff>
    </xdr:to>
    <xdr:cxnSp macro="">
      <xdr:nvCxnSpPr>
        <xdr:cNvPr id="72" name="直線コネクタ 71"/>
        <xdr:cNvCxnSpPr/>
      </xdr:nvCxnSpPr>
      <xdr:spPr>
        <a:xfrm>
          <a:off x="2209800" y="651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168910</xdr:rowOff>
    </xdr:from>
    <xdr:to>
      <xdr:col>3</xdr:col>
      <xdr:colOff>142875</xdr:colOff>
      <xdr:row>38</xdr:row>
      <xdr:rowOff>58420</xdr:rowOff>
    </xdr:to>
    <xdr:cxnSp macro="">
      <xdr:nvCxnSpPr>
        <xdr:cNvPr id="75" name="直線コネクタ 74"/>
        <xdr:cNvCxnSpPr/>
      </xdr:nvCxnSpPr>
      <xdr:spPr>
        <a:xfrm flipV="1">
          <a:off x="1320800" y="6512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85" name="円/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7" name="円/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9" name="円/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118110</xdr:rowOff>
    </xdr:from>
    <xdr:to>
      <xdr:col>3</xdr:col>
      <xdr:colOff>193675</xdr:colOff>
      <xdr:row>38</xdr:row>
      <xdr:rowOff>48260</xdr:rowOff>
    </xdr:to>
    <xdr:sp macro="" textlink="">
      <xdr:nvSpPr>
        <xdr:cNvPr id="91" name="円/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3" name="円/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0.9</a:t>
          </a:r>
          <a:r>
            <a:rPr kumimoji="1" lang="ja-JP" altLang="en-US" sz="1300">
              <a:latin typeface="ＭＳ Ｐゴシック"/>
            </a:rPr>
            <a:t>ポイント増となっており、その要因としては、新ごみ処理施設の完成による運営業務委託料の増、ふるさと納税一括代行業務委託料の増等が挙げられる。今後も、個別事業ごとに、その必要性、コスト等を総合的に検討し、また、類似公共施設の統廃合を進める等により、維持費の縮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151493</xdr:rowOff>
    </xdr:from>
    <xdr:to>
      <xdr:col>24</xdr:col>
      <xdr:colOff>31750</xdr:colOff>
      <xdr:row>16</xdr:row>
      <xdr:rowOff>38826</xdr:rowOff>
    </xdr:to>
    <xdr:cxnSp macro="">
      <xdr:nvCxnSpPr>
        <xdr:cNvPr id="129" name="直線コネクタ 128"/>
        <xdr:cNvCxnSpPr/>
      </xdr:nvCxnSpPr>
      <xdr:spPr>
        <a:xfrm>
          <a:off x="15671800" y="272324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151493</xdr:rowOff>
    </xdr:from>
    <xdr:to>
      <xdr:col>22</xdr:col>
      <xdr:colOff>565150</xdr:colOff>
      <xdr:row>16</xdr:row>
      <xdr:rowOff>25763</xdr:rowOff>
    </xdr:to>
    <xdr:cxnSp macro="">
      <xdr:nvCxnSpPr>
        <xdr:cNvPr id="132" name="直線コネクタ 131"/>
        <xdr:cNvCxnSpPr/>
      </xdr:nvCxnSpPr>
      <xdr:spPr>
        <a:xfrm flipV="1">
          <a:off x="14782800" y="27232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144962</xdr:rowOff>
    </xdr:from>
    <xdr:to>
      <xdr:col>21</xdr:col>
      <xdr:colOff>361950</xdr:colOff>
      <xdr:row>16</xdr:row>
      <xdr:rowOff>25763</xdr:rowOff>
    </xdr:to>
    <xdr:cxnSp macro="">
      <xdr:nvCxnSpPr>
        <xdr:cNvPr id="135" name="直線コネクタ 134"/>
        <xdr:cNvCxnSpPr/>
      </xdr:nvCxnSpPr>
      <xdr:spPr>
        <a:xfrm>
          <a:off x="13893800" y="27167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144962</xdr:rowOff>
    </xdr:to>
    <xdr:cxnSp macro="">
      <xdr:nvCxnSpPr>
        <xdr:cNvPr id="138" name="直線コネクタ 137"/>
        <xdr:cNvCxnSpPr/>
      </xdr:nvCxnSpPr>
      <xdr:spPr>
        <a:xfrm>
          <a:off x="13004800" y="26644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159476</xdr:rowOff>
    </xdr:from>
    <xdr:to>
      <xdr:col>24</xdr:col>
      <xdr:colOff>82550</xdr:colOff>
      <xdr:row>16</xdr:row>
      <xdr:rowOff>89626</xdr:rowOff>
    </xdr:to>
    <xdr:sp macro="" textlink="">
      <xdr:nvSpPr>
        <xdr:cNvPr id="148" name="円/楕円 147"/>
        <xdr:cNvSpPr/>
      </xdr:nvSpPr>
      <xdr:spPr>
        <a:xfrm>
          <a:off x="16459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131553</xdr:rowOff>
    </xdr:from>
    <xdr:ext cx="762000" cy="259045"/>
    <xdr:sp macro="" textlink="">
      <xdr:nvSpPr>
        <xdr:cNvPr id="149" name="物件費該当値テキスト"/>
        <xdr:cNvSpPr txBox="1"/>
      </xdr:nvSpPr>
      <xdr:spPr>
        <a:xfrm>
          <a:off x="16598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50" name="円/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51" name="テキスト ボックス 150"/>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146413</xdr:rowOff>
    </xdr:from>
    <xdr:to>
      <xdr:col>21</xdr:col>
      <xdr:colOff>412750</xdr:colOff>
      <xdr:row>16</xdr:row>
      <xdr:rowOff>76563</xdr:rowOff>
    </xdr:to>
    <xdr:sp macro="" textlink="">
      <xdr:nvSpPr>
        <xdr:cNvPr id="152" name="円/楕円 151"/>
        <xdr:cNvSpPr/>
      </xdr:nvSpPr>
      <xdr:spPr>
        <a:xfrm>
          <a:off x="14732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86740</xdr:rowOff>
    </xdr:from>
    <xdr:ext cx="762000" cy="259045"/>
    <xdr:sp macro="" textlink="">
      <xdr:nvSpPr>
        <xdr:cNvPr id="153" name="テキスト ボックス 152"/>
        <xdr:cNvSpPr txBox="1"/>
      </xdr:nvSpPr>
      <xdr:spPr>
        <a:xfrm>
          <a:off x="14401800" y="248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94162</xdr:rowOff>
    </xdr:from>
    <xdr:to>
      <xdr:col>20</xdr:col>
      <xdr:colOff>209550</xdr:colOff>
      <xdr:row>16</xdr:row>
      <xdr:rowOff>24312</xdr:rowOff>
    </xdr:to>
    <xdr:sp macro="" textlink="">
      <xdr:nvSpPr>
        <xdr:cNvPr id="154" name="円/楕円 153"/>
        <xdr:cNvSpPr/>
      </xdr:nvSpPr>
      <xdr:spPr>
        <a:xfrm>
          <a:off x="13843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34489</xdr:rowOff>
    </xdr:from>
    <xdr:ext cx="762000" cy="259045"/>
    <xdr:sp macro="" textlink="">
      <xdr:nvSpPr>
        <xdr:cNvPr id="155" name="テキスト ボックス 154"/>
        <xdr:cNvSpPr txBox="1"/>
      </xdr:nvSpPr>
      <xdr:spPr>
        <a:xfrm>
          <a:off x="13512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6" name="円/楕円 155"/>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7" name="テキスト ボックス 156"/>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類似団体平均を下回っているものの、前年度比</a:t>
          </a:r>
          <a:r>
            <a:rPr kumimoji="1" lang="en-US" altLang="ja-JP" sz="1300">
              <a:latin typeface="ＭＳ Ｐゴシック"/>
            </a:rPr>
            <a:t>0.9</a:t>
          </a:r>
          <a:r>
            <a:rPr kumimoji="1" lang="ja-JP" altLang="en-US" sz="1300">
              <a:latin typeface="ＭＳ Ｐゴシック"/>
            </a:rPr>
            <a:t>ポイントの増となっている。高齢者人口の増加による自立支援給付費の増や、公立保育所の統廃合による施設型給付費の増により扶助費は年々増加傾向にある。実施事業の見直しや、適正な給付に努めると共に、公立保育所の民営化計画等により、上昇傾向に歯止めをかけるよう取り組んで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119380</xdr:rowOff>
    </xdr:from>
    <xdr:to>
      <xdr:col>7</xdr:col>
      <xdr:colOff>15875</xdr:colOff>
      <xdr:row>55</xdr:row>
      <xdr:rowOff>16510</xdr:rowOff>
    </xdr:to>
    <xdr:cxnSp macro="">
      <xdr:nvCxnSpPr>
        <xdr:cNvPr id="190" name="直線コネクタ 189"/>
        <xdr:cNvCxnSpPr/>
      </xdr:nvCxnSpPr>
      <xdr:spPr>
        <a:xfrm>
          <a:off x="3987800" y="93776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96520</xdr:rowOff>
    </xdr:from>
    <xdr:to>
      <xdr:col>5</xdr:col>
      <xdr:colOff>549275</xdr:colOff>
      <xdr:row>54</xdr:row>
      <xdr:rowOff>119380</xdr:rowOff>
    </xdr:to>
    <xdr:cxnSp macro="">
      <xdr:nvCxnSpPr>
        <xdr:cNvPr id="193" name="直線コネクタ 192"/>
        <xdr:cNvCxnSpPr/>
      </xdr:nvCxnSpPr>
      <xdr:spPr>
        <a:xfrm>
          <a:off x="3098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96520</xdr:rowOff>
    </xdr:from>
    <xdr:to>
      <xdr:col>4</xdr:col>
      <xdr:colOff>346075</xdr:colOff>
      <xdr:row>54</xdr:row>
      <xdr:rowOff>96520</xdr:rowOff>
    </xdr:to>
    <xdr:cxnSp macro="">
      <xdr:nvCxnSpPr>
        <xdr:cNvPr id="196" name="直線コネクタ 195"/>
        <xdr:cNvCxnSpPr/>
      </xdr:nvCxnSpPr>
      <xdr:spPr>
        <a:xfrm>
          <a:off x="2209800" y="9354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96520</xdr:rowOff>
    </xdr:to>
    <xdr:cxnSp macro="">
      <xdr:nvCxnSpPr>
        <xdr:cNvPr id="199" name="直線コネクタ 198"/>
        <xdr:cNvCxnSpPr/>
      </xdr:nvCxnSpPr>
      <xdr:spPr>
        <a:xfrm>
          <a:off x="1320800" y="9309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137160</xdr:rowOff>
    </xdr:from>
    <xdr:to>
      <xdr:col>7</xdr:col>
      <xdr:colOff>66675</xdr:colOff>
      <xdr:row>55</xdr:row>
      <xdr:rowOff>67310</xdr:rowOff>
    </xdr:to>
    <xdr:sp macro="" textlink="">
      <xdr:nvSpPr>
        <xdr:cNvPr id="209" name="円/楕円 208"/>
        <xdr:cNvSpPr/>
      </xdr:nvSpPr>
      <xdr:spPr>
        <a:xfrm>
          <a:off x="4775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153687</xdr:rowOff>
    </xdr:from>
    <xdr:ext cx="762000" cy="259045"/>
    <xdr:sp macro="" textlink="">
      <xdr:nvSpPr>
        <xdr:cNvPr id="210" name="扶助費該当値テキスト"/>
        <xdr:cNvSpPr txBox="1"/>
      </xdr:nvSpPr>
      <xdr:spPr>
        <a:xfrm>
          <a:off x="4914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68580</xdr:rowOff>
    </xdr:from>
    <xdr:to>
      <xdr:col>5</xdr:col>
      <xdr:colOff>600075</xdr:colOff>
      <xdr:row>54</xdr:row>
      <xdr:rowOff>170180</xdr:rowOff>
    </xdr:to>
    <xdr:sp macro="" textlink="">
      <xdr:nvSpPr>
        <xdr:cNvPr id="211" name="円/楕円 210"/>
        <xdr:cNvSpPr/>
      </xdr:nvSpPr>
      <xdr:spPr>
        <a:xfrm>
          <a:off x="3937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8907</xdr:rowOff>
    </xdr:from>
    <xdr:ext cx="736600" cy="259045"/>
    <xdr:sp macro="" textlink="">
      <xdr:nvSpPr>
        <xdr:cNvPr id="212" name="テキスト ボックス 211"/>
        <xdr:cNvSpPr txBox="1"/>
      </xdr:nvSpPr>
      <xdr:spPr>
        <a:xfrm>
          <a:off x="3606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45720</xdr:rowOff>
    </xdr:from>
    <xdr:to>
      <xdr:col>4</xdr:col>
      <xdr:colOff>396875</xdr:colOff>
      <xdr:row>54</xdr:row>
      <xdr:rowOff>147320</xdr:rowOff>
    </xdr:to>
    <xdr:sp macro="" textlink="">
      <xdr:nvSpPr>
        <xdr:cNvPr id="213" name="円/楕円 212"/>
        <xdr:cNvSpPr/>
      </xdr:nvSpPr>
      <xdr:spPr>
        <a:xfrm>
          <a:off x="3048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157497</xdr:rowOff>
    </xdr:from>
    <xdr:ext cx="762000" cy="259045"/>
    <xdr:sp macro="" textlink="">
      <xdr:nvSpPr>
        <xdr:cNvPr id="214" name="テキスト ボックス 213"/>
        <xdr:cNvSpPr txBox="1"/>
      </xdr:nvSpPr>
      <xdr:spPr>
        <a:xfrm>
          <a:off x="2717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45720</xdr:rowOff>
    </xdr:from>
    <xdr:to>
      <xdr:col>3</xdr:col>
      <xdr:colOff>193675</xdr:colOff>
      <xdr:row>54</xdr:row>
      <xdr:rowOff>147320</xdr:rowOff>
    </xdr:to>
    <xdr:sp macro="" textlink="">
      <xdr:nvSpPr>
        <xdr:cNvPr id="215" name="円/楕円 214"/>
        <xdr:cNvSpPr/>
      </xdr:nvSpPr>
      <xdr:spPr>
        <a:xfrm>
          <a:off x="2159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157497</xdr:rowOff>
    </xdr:from>
    <xdr:ext cx="762000" cy="259045"/>
    <xdr:sp macro="" textlink="">
      <xdr:nvSpPr>
        <xdr:cNvPr id="216" name="テキスト ボックス 215"/>
        <xdr:cNvSpPr txBox="1"/>
      </xdr:nvSpPr>
      <xdr:spPr>
        <a:xfrm>
          <a:off x="1828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7" name="円/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0.6</a:t>
          </a:r>
          <a:r>
            <a:rPr kumimoji="1" lang="ja-JP" altLang="en-US" sz="1300">
              <a:latin typeface="ＭＳ Ｐゴシック"/>
            </a:rPr>
            <a:t>ポイント増となっており、その要因として、市営介護サービス事業特別会計繰出金の増加が挙げられる。今後も高齢者人口の増加により同様の繰出金の増加は避けられないと予想されるが、各種事業の適正化の検討により伸び率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24130</xdr:rowOff>
    </xdr:to>
    <xdr:cxnSp macro="">
      <xdr:nvCxnSpPr>
        <xdr:cNvPr id="251" name="直線コネクタ 250"/>
        <xdr:cNvCxnSpPr/>
      </xdr:nvCxnSpPr>
      <xdr:spPr>
        <a:xfrm>
          <a:off x="15671800" y="975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56</xdr:row>
      <xdr:rowOff>149860</xdr:rowOff>
    </xdr:to>
    <xdr:cxnSp macro="">
      <xdr:nvCxnSpPr>
        <xdr:cNvPr id="254" name="直線コネクタ 253"/>
        <xdr:cNvCxnSpPr/>
      </xdr:nvCxnSpPr>
      <xdr:spPr>
        <a:xfrm>
          <a:off x="14782800" y="974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142240</xdr:rowOff>
    </xdr:to>
    <xdr:cxnSp macro="">
      <xdr:nvCxnSpPr>
        <xdr:cNvPr id="257" name="直線コネクタ 256"/>
        <xdr:cNvCxnSpPr/>
      </xdr:nvCxnSpPr>
      <xdr:spPr>
        <a:xfrm>
          <a:off x="13893800" y="969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104140</xdr:rowOff>
    </xdr:to>
    <xdr:cxnSp macro="">
      <xdr:nvCxnSpPr>
        <xdr:cNvPr id="260" name="直線コネクタ 259"/>
        <xdr:cNvCxnSpPr/>
      </xdr:nvCxnSpPr>
      <xdr:spPr>
        <a:xfrm flipV="1">
          <a:off x="13004800" y="969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161307</xdr:rowOff>
    </xdr:from>
    <xdr:ext cx="762000" cy="259045"/>
    <xdr:sp macro="" textlink="">
      <xdr:nvSpPr>
        <xdr:cNvPr id="271"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2" name="円/楕円 271"/>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73" name="テキスト ボックス 27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4" name="円/楕円 273"/>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5" name="テキスト ボックス 274"/>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6" name="円/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77" name="テキスト ボックス 276"/>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8" name="円/楕円 277"/>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79" name="テキスト ボックス 27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補助費等は地域活性化・地域住民生活等緊急支援交付金事業の終了により前年度比で約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億円減少しているものの、比率の分母である経常一般財源等及び臨時財政対策債も大きく減少しており、比率は前年度比で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ポイントの増となっている。</a:t>
          </a:r>
          <a:r>
            <a:rPr kumimoji="1" lang="ja-JP" altLang="en-US" sz="1300">
              <a:latin typeface="ＭＳ Ｐゴシック"/>
            </a:rPr>
            <a:t>類似団体平均を下回っているものの、比率の抑制にむけて、今後も各種補助金等の計画的な見直しに努める。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29845</xdr:rowOff>
    </xdr:from>
    <xdr:to>
      <xdr:col>24</xdr:col>
      <xdr:colOff>31750</xdr:colOff>
      <xdr:row>36</xdr:row>
      <xdr:rowOff>35560</xdr:rowOff>
    </xdr:to>
    <xdr:cxnSp macro="">
      <xdr:nvCxnSpPr>
        <xdr:cNvPr id="307" name="直線コネクタ 306"/>
        <xdr:cNvCxnSpPr/>
      </xdr:nvCxnSpPr>
      <xdr:spPr>
        <a:xfrm>
          <a:off x="15671800" y="62020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29845</xdr:rowOff>
    </xdr:from>
    <xdr:to>
      <xdr:col>22</xdr:col>
      <xdr:colOff>565150</xdr:colOff>
      <xdr:row>36</xdr:row>
      <xdr:rowOff>35560</xdr:rowOff>
    </xdr:to>
    <xdr:cxnSp macro="">
      <xdr:nvCxnSpPr>
        <xdr:cNvPr id="310" name="直線コネクタ 309"/>
        <xdr:cNvCxnSpPr/>
      </xdr:nvCxnSpPr>
      <xdr:spPr>
        <a:xfrm flipV="1">
          <a:off x="14782800" y="62020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35560</xdr:rowOff>
    </xdr:to>
    <xdr:cxnSp macro="">
      <xdr:nvCxnSpPr>
        <xdr:cNvPr id="313" name="直線コネクタ 312"/>
        <xdr:cNvCxnSpPr/>
      </xdr:nvCxnSpPr>
      <xdr:spPr>
        <a:xfrm>
          <a:off x="13893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12700</xdr:rowOff>
    </xdr:to>
    <xdr:cxnSp macro="">
      <xdr:nvCxnSpPr>
        <xdr:cNvPr id="316" name="直線コネクタ 315"/>
        <xdr:cNvCxnSpPr/>
      </xdr:nvCxnSpPr>
      <xdr:spPr>
        <a:xfrm>
          <a:off x="13004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6" name="円/楕円 325"/>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7"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150495</xdr:rowOff>
    </xdr:from>
    <xdr:to>
      <xdr:col>22</xdr:col>
      <xdr:colOff>615950</xdr:colOff>
      <xdr:row>36</xdr:row>
      <xdr:rowOff>80645</xdr:rowOff>
    </xdr:to>
    <xdr:sp macro="" textlink="">
      <xdr:nvSpPr>
        <xdr:cNvPr id="328" name="円/楕円 327"/>
        <xdr:cNvSpPr/>
      </xdr:nvSpPr>
      <xdr:spPr>
        <a:xfrm>
          <a:off x="15621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90822</xdr:rowOff>
    </xdr:from>
    <xdr:ext cx="736600" cy="259045"/>
    <xdr:sp macro="" textlink="">
      <xdr:nvSpPr>
        <xdr:cNvPr id="329" name="テキスト ボックス 328"/>
        <xdr:cNvSpPr txBox="1"/>
      </xdr:nvSpPr>
      <xdr:spPr>
        <a:xfrm>
          <a:off x="15290800" y="5920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0" name="円/楕円 329"/>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1" name="テキスト ボックス 330"/>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2" name="円/楕円 331"/>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3" name="テキスト ボックス 332"/>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4" name="円/楕円 333"/>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35" name="テキスト ボックス 334"/>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公債費は起債発行の抑制により前年度比で約</a:t>
          </a:r>
          <a:r>
            <a:rPr kumimoji="1" lang="en-US" altLang="ja-JP" sz="1300">
              <a:latin typeface="ＭＳ Ｐゴシック"/>
            </a:rPr>
            <a:t>1</a:t>
          </a:r>
          <a:r>
            <a:rPr kumimoji="1" lang="ja-JP" altLang="en-US" sz="1300">
              <a:latin typeface="ＭＳ Ｐゴシック"/>
            </a:rPr>
            <a:t>億円減少しているものの、比率は</a:t>
          </a:r>
          <a:r>
            <a:rPr kumimoji="1" lang="en-US" altLang="ja-JP" sz="1300">
              <a:latin typeface="ＭＳ Ｐゴシック"/>
            </a:rPr>
            <a:t>0.1</a:t>
          </a:r>
          <a:r>
            <a:rPr kumimoji="1" lang="ja-JP" altLang="en-US" sz="1300">
              <a:latin typeface="ＭＳ Ｐゴシック"/>
            </a:rPr>
            <a:t>ポイント上昇している。今後は、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学校統合・改修事業、雄物川庁舎整備事業、十文字地域多目的総合施設整備事業、旧ごみ処理施設の解体工事、横手市財産経営推進計画に基づく公共施設解体・改修事業等</a:t>
          </a:r>
          <a:r>
            <a:rPr kumimoji="1" lang="ja-JP" altLang="en-US" sz="1300">
              <a:latin typeface="ＭＳ Ｐゴシック"/>
            </a:rPr>
            <a:t>の大型事業の実施により、比率は年々悪化することが予想されるため、事業の選択と集中により、公債費における経常収支比率の抑制を図っていく。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77</xdr:row>
      <xdr:rowOff>167821</xdr:rowOff>
    </xdr:to>
    <xdr:cxnSp macro="">
      <xdr:nvCxnSpPr>
        <xdr:cNvPr id="370" name="直線コネクタ 369"/>
        <xdr:cNvCxnSpPr/>
      </xdr:nvCxnSpPr>
      <xdr:spPr>
        <a:xfrm>
          <a:off x="3987800" y="1336293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29029</xdr:rowOff>
    </xdr:to>
    <xdr:cxnSp macro="">
      <xdr:nvCxnSpPr>
        <xdr:cNvPr id="373" name="直線コネクタ 372"/>
        <xdr:cNvCxnSpPr/>
      </xdr:nvCxnSpPr>
      <xdr:spPr>
        <a:xfrm flipV="1">
          <a:off x="3098800" y="133629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29029</xdr:rowOff>
    </xdr:from>
    <xdr:to>
      <xdr:col>4</xdr:col>
      <xdr:colOff>346075</xdr:colOff>
      <xdr:row>78</xdr:row>
      <xdr:rowOff>35561</xdr:rowOff>
    </xdr:to>
    <xdr:cxnSp macro="">
      <xdr:nvCxnSpPr>
        <xdr:cNvPr id="376" name="直線コネクタ 375"/>
        <xdr:cNvCxnSpPr/>
      </xdr:nvCxnSpPr>
      <xdr:spPr>
        <a:xfrm flipV="1">
          <a:off x="2209800" y="134021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29029</xdr:rowOff>
    </xdr:from>
    <xdr:to>
      <xdr:col>3</xdr:col>
      <xdr:colOff>142875</xdr:colOff>
      <xdr:row>78</xdr:row>
      <xdr:rowOff>35561</xdr:rowOff>
    </xdr:to>
    <xdr:cxnSp macro="">
      <xdr:nvCxnSpPr>
        <xdr:cNvPr id="379" name="直線コネクタ 378"/>
        <xdr:cNvCxnSpPr/>
      </xdr:nvCxnSpPr>
      <xdr:spPr>
        <a:xfrm>
          <a:off x="1320800" y="134021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117021</xdr:rowOff>
    </xdr:from>
    <xdr:to>
      <xdr:col>7</xdr:col>
      <xdr:colOff>66675</xdr:colOff>
      <xdr:row>78</xdr:row>
      <xdr:rowOff>47171</xdr:rowOff>
    </xdr:to>
    <xdr:sp macro="" textlink="">
      <xdr:nvSpPr>
        <xdr:cNvPr id="389" name="円/楕円 388"/>
        <xdr:cNvSpPr/>
      </xdr:nvSpPr>
      <xdr:spPr>
        <a:xfrm>
          <a:off x="4775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89098</xdr:rowOff>
    </xdr:from>
    <xdr:ext cx="762000" cy="259045"/>
    <xdr:sp macro="" textlink="">
      <xdr:nvSpPr>
        <xdr:cNvPr id="390" name="公債費該当値テキスト"/>
        <xdr:cNvSpPr txBox="1"/>
      </xdr:nvSpPr>
      <xdr:spPr>
        <a:xfrm>
          <a:off x="49149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1" name="円/楕円 390"/>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92" name="テキスト ボックス 391"/>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149679</xdr:rowOff>
    </xdr:from>
    <xdr:to>
      <xdr:col>4</xdr:col>
      <xdr:colOff>396875</xdr:colOff>
      <xdr:row>78</xdr:row>
      <xdr:rowOff>79829</xdr:rowOff>
    </xdr:to>
    <xdr:sp macro="" textlink="">
      <xdr:nvSpPr>
        <xdr:cNvPr id="393" name="円/楕円 392"/>
        <xdr:cNvSpPr/>
      </xdr:nvSpPr>
      <xdr:spPr>
        <a:xfrm>
          <a:off x="3048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64606</xdr:rowOff>
    </xdr:from>
    <xdr:ext cx="762000" cy="259045"/>
    <xdr:sp macro="" textlink="">
      <xdr:nvSpPr>
        <xdr:cNvPr id="394" name="テキスト ボックス 393"/>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5" name="円/楕円 394"/>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6" name="テキスト ボックス 395"/>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149679</xdr:rowOff>
    </xdr:from>
    <xdr:to>
      <xdr:col>1</xdr:col>
      <xdr:colOff>676275</xdr:colOff>
      <xdr:row>78</xdr:row>
      <xdr:rowOff>79829</xdr:rowOff>
    </xdr:to>
    <xdr:sp macro="" textlink="">
      <xdr:nvSpPr>
        <xdr:cNvPr id="397" name="円/楕円 396"/>
        <xdr:cNvSpPr/>
      </xdr:nvSpPr>
      <xdr:spPr>
        <a:xfrm>
          <a:off x="1270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64606</xdr:rowOff>
    </xdr:from>
    <xdr:ext cx="762000" cy="259045"/>
    <xdr:sp macro="" textlink="">
      <xdr:nvSpPr>
        <xdr:cNvPr id="398" name="テキスト ボックス 397"/>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公債費以外に係る経常収支比率が前年度比で</a:t>
          </a:r>
          <a:r>
            <a:rPr kumimoji="1" lang="en-US" altLang="ja-JP" sz="1300">
              <a:latin typeface="ＭＳ Ｐゴシック"/>
            </a:rPr>
            <a:t>2.8</a:t>
          </a:r>
          <a:r>
            <a:rPr kumimoji="1" lang="ja-JP" altLang="en-US" sz="1300">
              <a:latin typeface="ＭＳ Ｐゴシック"/>
            </a:rPr>
            <a:t>ポイント増となっており、その要因としては、人件費、扶助費、物件費が前年度比で増となったことが挙げられる。類似団体平均を</a:t>
          </a:r>
          <a:r>
            <a:rPr kumimoji="1" lang="en-US" altLang="ja-JP" sz="1300">
              <a:latin typeface="ＭＳ Ｐゴシック"/>
            </a:rPr>
            <a:t>1.8</a:t>
          </a:r>
          <a:r>
            <a:rPr kumimoji="1" lang="ja-JP" altLang="en-US" sz="1300">
              <a:latin typeface="ＭＳ Ｐゴシック"/>
            </a:rPr>
            <a:t>ポイント下回っているものの、今後の大型事業の実施による事業費の増加が予想されることから、財源の確保と持続可能な財政運営に努める。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74422</xdr:rowOff>
    </xdr:from>
    <xdr:to>
      <xdr:col>24</xdr:col>
      <xdr:colOff>31750</xdr:colOff>
      <xdr:row>76</xdr:row>
      <xdr:rowOff>30987</xdr:rowOff>
    </xdr:to>
    <xdr:cxnSp macro="">
      <xdr:nvCxnSpPr>
        <xdr:cNvPr id="429" name="直線コネクタ 428"/>
        <xdr:cNvCxnSpPr/>
      </xdr:nvCxnSpPr>
      <xdr:spPr>
        <a:xfrm>
          <a:off x="15671800" y="12933172"/>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74422</xdr:rowOff>
    </xdr:from>
    <xdr:to>
      <xdr:col>22</xdr:col>
      <xdr:colOff>565150</xdr:colOff>
      <xdr:row>75</xdr:row>
      <xdr:rowOff>156718</xdr:rowOff>
    </xdr:to>
    <xdr:cxnSp macro="">
      <xdr:nvCxnSpPr>
        <xdr:cNvPr id="432" name="直線コネクタ 431"/>
        <xdr:cNvCxnSpPr/>
      </xdr:nvCxnSpPr>
      <xdr:spPr>
        <a:xfrm flipV="1">
          <a:off x="14782800" y="12933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65278</xdr:rowOff>
    </xdr:from>
    <xdr:to>
      <xdr:col>21</xdr:col>
      <xdr:colOff>361950</xdr:colOff>
      <xdr:row>75</xdr:row>
      <xdr:rowOff>156718</xdr:rowOff>
    </xdr:to>
    <xdr:cxnSp macro="">
      <xdr:nvCxnSpPr>
        <xdr:cNvPr id="435" name="直線コネクタ 434"/>
        <xdr:cNvCxnSpPr/>
      </xdr:nvCxnSpPr>
      <xdr:spPr>
        <a:xfrm>
          <a:off x="13893800" y="129240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42418</xdr:rowOff>
    </xdr:from>
    <xdr:to>
      <xdr:col>20</xdr:col>
      <xdr:colOff>158750</xdr:colOff>
      <xdr:row>75</xdr:row>
      <xdr:rowOff>65278</xdr:rowOff>
    </xdr:to>
    <xdr:cxnSp macro="">
      <xdr:nvCxnSpPr>
        <xdr:cNvPr id="438" name="直線コネクタ 437"/>
        <xdr:cNvCxnSpPr/>
      </xdr:nvCxnSpPr>
      <xdr:spPr>
        <a:xfrm>
          <a:off x="13004800" y="12901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48" name="円/楕円 447"/>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168165</xdr:rowOff>
    </xdr:from>
    <xdr:ext cx="762000" cy="259045"/>
    <xdr:sp macro="" textlink="">
      <xdr:nvSpPr>
        <xdr:cNvPr id="449"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23622</xdr:rowOff>
    </xdr:from>
    <xdr:to>
      <xdr:col>22</xdr:col>
      <xdr:colOff>615950</xdr:colOff>
      <xdr:row>75</xdr:row>
      <xdr:rowOff>125222</xdr:rowOff>
    </xdr:to>
    <xdr:sp macro="" textlink="">
      <xdr:nvSpPr>
        <xdr:cNvPr id="450" name="円/楕円 449"/>
        <xdr:cNvSpPr/>
      </xdr:nvSpPr>
      <xdr:spPr>
        <a:xfrm>
          <a:off x="15621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135399</xdr:rowOff>
    </xdr:from>
    <xdr:ext cx="736600" cy="259045"/>
    <xdr:sp macro="" textlink="">
      <xdr:nvSpPr>
        <xdr:cNvPr id="451" name="テキスト ボックス 450"/>
        <xdr:cNvSpPr txBox="1"/>
      </xdr:nvSpPr>
      <xdr:spPr>
        <a:xfrm>
          <a:off x="15290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105918</xdr:rowOff>
    </xdr:from>
    <xdr:to>
      <xdr:col>21</xdr:col>
      <xdr:colOff>412750</xdr:colOff>
      <xdr:row>76</xdr:row>
      <xdr:rowOff>36069</xdr:rowOff>
    </xdr:to>
    <xdr:sp macro="" textlink="">
      <xdr:nvSpPr>
        <xdr:cNvPr id="452" name="円/楕円 451"/>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46245</xdr:rowOff>
    </xdr:from>
    <xdr:ext cx="762000" cy="259045"/>
    <xdr:sp macro="" textlink="">
      <xdr:nvSpPr>
        <xdr:cNvPr id="453" name="テキスト ボックス 452"/>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14478</xdr:rowOff>
    </xdr:from>
    <xdr:to>
      <xdr:col>20</xdr:col>
      <xdr:colOff>209550</xdr:colOff>
      <xdr:row>75</xdr:row>
      <xdr:rowOff>116078</xdr:rowOff>
    </xdr:to>
    <xdr:sp macro="" textlink="">
      <xdr:nvSpPr>
        <xdr:cNvPr id="454" name="円/楕円 453"/>
        <xdr:cNvSpPr/>
      </xdr:nvSpPr>
      <xdr:spPr>
        <a:xfrm>
          <a:off x="13843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126255</xdr:rowOff>
    </xdr:from>
    <xdr:ext cx="762000" cy="259045"/>
    <xdr:sp macro="" textlink="">
      <xdr:nvSpPr>
        <xdr:cNvPr id="455" name="テキスト ボックス 454"/>
        <xdr:cNvSpPr txBox="1"/>
      </xdr:nvSpPr>
      <xdr:spPr>
        <a:xfrm>
          <a:off x="13512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163068</xdr:rowOff>
    </xdr:from>
    <xdr:to>
      <xdr:col>19</xdr:col>
      <xdr:colOff>6350</xdr:colOff>
      <xdr:row>75</xdr:row>
      <xdr:rowOff>93218</xdr:rowOff>
    </xdr:to>
    <xdr:sp macro="" textlink="">
      <xdr:nvSpPr>
        <xdr:cNvPr id="456" name="円/楕円 455"/>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103395</xdr:rowOff>
    </xdr:from>
    <xdr:ext cx="762000" cy="259045"/>
    <xdr:sp macro="" textlink="">
      <xdr:nvSpPr>
        <xdr:cNvPr id="457" name="テキスト ボックス 456"/>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秋田県横手市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138490</xdr:rowOff>
    </xdr:from>
    <xdr:to>
      <xdr:col>4</xdr:col>
      <xdr:colOff>1117600</xdr:colOff>
      <xdr:row>15</xdr:row>
      <xdr:rowOff>16499</xdr:rowOff>
    </xdr:to>
    <xdr:cxnSp macro="">
      <xdr:nvCxnSpPr>
        <xdr:cNvPr id="52" name="直線コネクタ 51"/>
        <xdr:cNvCxnSpPr/>
      </xdr:nvCxnSpPr>
      <xdr:spPr bwMode="auto">
        <a:xfrm>
          <a:off x="5003800" y="2586415"/>
          <a:ext cx="647700" cy="49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125900</xdr:rowOff>
    </xdr:from>
    <xdr:to>
      <xdr:col>4</xdr:col>
      <xdr:colOff>469900</xdr:colOff>
      <xdr:row>14</xdr:row>
      <xdr:rowOff>138490</xdr:rowOff>
    </xdr:to>
    <xdr:cxnSp macro="">
      <xdr:nvCxnSpPr>
        <xdr:cNvPr id="55" name="直線コネクタ 54"/>
        <xdr:cNvCxnSpPr/>
      </xdr:nvCxnSpPr>
      <xdr:spPr bwMode="auto">
        <a:xfrm>
          <a:off x="4305300" y="2573825"/>
          <a:ext cx="698500" cy="1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125900</xdr:rowOff>
    </xdr:from>
    <xdr:to>
      <xdr:col>3</xdr:col>
      <xdr:colOff>904875</xdr:colOff>
      <xdr:row>14</xdr:row>
      <xdr:rowOff>166477</xdr:rowOff>
    </xdr:to>
    <xdr:cxnSp macro="">
      <xdr:nvCxnSpPr>
        <xdr:cNvPr id="58" name="直線コネクタ 57"/>
        <xdr:cNvCxnSpPr/>
      </xdr:nvCxnSpPr>
      <xdr:spPr bwMode="auto">
        <a:xfrm flipV="1">
          <a:off x="3606800" y="2573825"/>
          <a:ext cx="698500" cy="40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126341</xdr:rowOff>
    </xdr:from>
    <xdr:to>
      <xdr:col>3</xdr:col>
      <xdr:colOff>206375</xdr:colOff>
      <xdr:row>14</xdr:row>
      <xdr:rowOff>166477</xdr:rowOff>
    </xdr:to>
    <xdr:cxnSp macro="">
      <xdr:nvCxnSpPr>
        <xdr:cNvPr id="61" name="直線コネクタ 60"/>
        <xdr:cNvCxnSpPr/>
      </xdr:nvCxnSpPr>
      <xdr:spPr bwMode="auto">
        <a:xfrm>
          <a:off x="2908300" y="2574266"/>
          <a:ext cx="698500" cy="40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137149</xdr:rowOff>
    </xdr:from>
    <xdr:to>
      <xdr:col>5</xdr:col>
      <xdr:colOff>34925</xdr:colOff>
      <xdr:row>15</xdr:row>
      <xdr:rowOff>67299</xdr:rowOff>
    </xdr:to>
    <xdr:sp macro="" textlink="">
      <xdr:nvSpPr>
        <xdr:cNvPr id="71" name="円/楕円 70"/>
        <xdr:cNvSpPr/>
      </xdr:nvSpPr>
      <xdr:spPr bwMode="auto">
        <a:xfrm>
          <a:off x="5600700" y="258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153676</xdr:rowOff>
    </xdr:from>
    <xdr:ext cx="762000" cy="259045"/>
    <xdr:sp macro="" textlink="">
      <xdr:nvSpPr>
        <xdr:cNvPr id="72" name="人口1人当たり決算額の推移該当値テキスト130"/>
        <xdr:cNvSpPr txBox="1"/>
      </xdr:nvSpPr>
      <xdr:spPr>
        <a:xfrm>
          <a:off x="5740400" y="243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99,684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87690</xdr:rowOff>
    </xdr:from>
    <xdr:to>
      <xdr:col>4</xdr:col>
      <xdr:colOff>520700</xdr:colOff>
      <xdr:row>15</xdr:row>
      <xdr:rowOff>17840</xdr:rowOff>
    </xdr:to>
    <xdr:sp macro="" textlink="">
      <xdr:nvSpPr>
        <xdr:cNvPr id="73" name="円/楕円 72"/>
        <xdr:cNvSpPr/>
      </xdr:nvSpPr>
      <xdr:spPr bwMode="auto">
        <a:xfrm>
          <a:off x="4953000" y="253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28017</xdr:rowOff>
    </xdr:from>
    <xdr:ext cx="736600" cy="259045"/>
    <xdr:sp macro="" textlink="">
      <xdr:nvSpPr>
        <xdr:cNvPr id="74" name="テキスト ボックス 73"/>
        <xdr:cNvSpPr txBox="1"/>
      </xdr:nvSpPr>
      <xdr:spPr>
        <a:xfrm>
          <a:off x="4622800" y="23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102,713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75100</xdr:rowOff>
    </xdr:from>
    <xdr:to>
      <xdr:col>3</xdr:col>
      <xdr:colOff>955675</xdr:colOff>
      <xdr:row>15</xdr:row>
      <xdr:rowOff>5250</xdr:rowOff>
    </xdr:to>
    <xdr:sp macro="" textlink="">
      <xdr:nvSpPr>
        <xdr:cNvPr id="75" name="円/楕円 74"/>
        <xdr:cNvSpPr/>
      </xdr:nvSpPr>
      <xdr:spPr bwMode="auto">
        <a:xfrm>
          <a:off x="4254500" y="252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15427</xdr:rowOff>
    </xdr:from>
    <xdr:ext cx="762000" cy="259045"/>
    <xdr:sp macro="" textlink="">
      <xdr:nvSpPr>
        <xdr:cNvPr id="76" name="テキスト ボックス 75"/>
        <xdr:cNvSpPr txBox="1"/>
      </xdr:nvSpPr>
      <xdr:spPr>
        <a:xfrm>
          <a:off x="3924300" y="22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103,484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115677</xdr:rowOff>
    </xdr:from>
    <xdr:to>
      <xdr:col>3</xdr:col>
      <xdr:colOff>257175</xdr:colOff>
      <xdr:row>15</xdr:row>
      <xdr:rowOff>45827</xdr:rowOff>
    </xdr:to>
    <xdr:sp macro="" textlink="">
      <xdr:nvSpPr>
        <xdr:cNvPr id="77" name="円/楕円 76"/>
        <xdr:cNvSpPr/>
      </xdr:nvSpPr>
      <xdr:spPr bwMode="auto">
        <a:xfrm>
          <a:off x="3556000" y="256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56004</xdr:rowOff>
    </xdr:from>
    <xdr:ext cx="762000" cy="259045"/>
    <xdr:sp macro="" textlink="">
      <xdr:nvSpPr>
        <xdr:cNvPr id="78" name="テキスト ボックス 77"/>
        <xdr:cNvSpPr txBox="1"/>
      </xdr:nvSpPr>
      <xdr:spPr>
        <a:xfrm>
          <a:off x="3225800" y="233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100,999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75541</xdr:rowOff>
    </xdr:from>
    <xdr:to>
      <xdr:col>2</xdr:col>
      <xdr:colOff>692150</xdr:colOff>
      <xdr:row>15</xdr:row>
      <xdr:rowOff>5691</xdr:rowOff>
    </xdr:to>
    <xdr:sp macro="" textlink="">
      <xdr:nvSpPr>
        <xdr:cNvPr id="79" name="円/楕円 78"/>
        <xdr:cNvSpPr/>
      </xdr:nvSpPr>
      <xdr:spPr bwMode="auto">
        <a:xfrm>
          <a:off x="2857500" y="2523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15868</xdr:rowOff>
    </xdr:from>
    <xdr:ext cx="762000" cy="259045"/>
    <xdr:sp macro="" textlink="">
      <xdr:nvSpPr>
        <xdr:cNvPr id="80" name="テキスト ボックス 79"/>
        <xdr:cNvSpPr txBox="1"/>
      </xdr:nvSpPr>
      <xdr:spPr>
        <a:xfrm>
          <a:off x="2527300" y="229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31697</xdr:rowOff>
    </xdr:from>
    <xdr:to>
      <xdr:col>4</xdr:col>
      <xdr:colOff>1117600</xdr:colOff>
      <xdr:row>36</xdr:row>
      <xdr:rowOff>102357</xdr:rowOff>
    </xdr:to>
    <xdr:cxnSp macro="">
      <xdr:nvCxnSpPr>
        <xdr:cNvPr id="112" name="直線コネクタ 111"/>
        <xdr:cNvCxnSpPr/>
      </xdr:nvCxnSpPr>
      <xdr:spPr bwMode="auto">
        <a:xfrm>
          <a:off x="5003800" y="6984947"/>
          <a:ext cx="647700" cy="7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87134</xdr:rowOff>
    </xdr:from>
    <xdr:ext cx="762000" cy="259045"/>
    <xdr:sp macro="" textlink="">
      <xdr:nvSpPr>
        <xdr:cNvPr id="113" name="人口1人当たり決算額の推移平均値テキスト445"/>
        <xdr:cNvSpPr txBox="1"/>
      </xdr:nvSpPr>
      <xdr:spPr>
        <a:xfrm>
          <a:off x="5740400" y="7040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5042</xdr:rowOff>
    </xdr:from>
    <xdr:to>
      <xdr:col>4</xdr:col>
      <xdr:colOff>469900</xdr:colOff>
      <xdr:row>36</xdr:row>
      <xdr:rowOff>31697</xdr:rowOff>
    </xdr:to>
    <xdr:cxnSp macro="">
      <xdr:nvCxnSpPr>
        <xdr:cNvPr id="115" name="直線コネクタ 114"/>
        <xdr:cNvCxnSpPr/>
      </xdr:nvCxnSpPr>
      <xdr:spPr bwMode="auto">
        <a:xfrm>
          <a:off x="4305300" y="6958292"/>
          <a:ext cx="698500" cy="2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261211</xdr:rowOff>
    </xdr:from>
    <xdr:to>
      <xdr:col>3</xdr:col>
      <xdr:colOff>904875</xdr:colOff>
      <xdr:row>36</xdr:row>
      <xdr:rowOff>5042</xdr:rowOff>
    </xdr:to>
    <xdr:cxnSp macro="">
      <xdr:nvCxnSpPr>
        <xdr:cNvPr id="118" name="直線コネクタ 117"/>
        <xdr:cNvCxnSpPr/>
      </xdr:nvCxnSpPr>
      <xdr:spPr bwMode="auto">
        <a:xfrm>
          <a:off x="3606800" y="6871561"/>
          <a:ext cx="698500" cy="86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147643</xdr:rowOff>
    </xdr:from>
    <xdr:to>
      <xdr:col>3</xdr:col>
      <xdr:colOff>206375</xdr:colOff>
      <xdr:row>35</xdr:row>
      <xdr:rowOff>261211</xdr:rowOff>
    </xdr:to>
    <xdr:cxnSp macro="">
      <xdr:nvCxnSpPr>
        <xdr:cNvPr id="121" name="直線コネクタ 120"/>
        <xdr:cNvCxnSpPr/>
      </xdr:nvCxnSpPr>
      <xdr:spPr bwMode="auto">
        <a:xfrm>
          <a:off x="2908300" y="6757993"/>
          <a:ext cx="698500" cy="113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51557</xdr:rowOff>
    </xdr:from>
    <xdr:to>
      <xdr:col>5</xdr:col>
      <xdr:colOff>34925</xdr:colOff>
      <xdr:row>36</xdr:row>
      <xdr:rowOff>153157</xdr:rowOff>
    </xdr:to>
    <xdr:sp macro="" textlink="">
      <xdr:nvSpPr>
        <xdr:cNvPr id="131" name="円/楕円 130"/>
        <xdr:cNvSpPr/>
      </xdr:nvSpPr>
      <xdr:spPr bwMode="auto">
        <a:xfrm>
          <a:off x="5600700" y="700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239534</xdr:rowOff>
    </xdr:from>
    <xdr:ext cx="762000" cy="259045"/>
    <xdr:sp macro="" textlink="">
      <xdr:nvSpPr>
        <xdr:cNvPr id="132" name="人口1人当たり決算額の推移該当値テキスト445"/>
        <xdr:cNvSpPr txBox="1"/>
      </xdr:nvSpPr>
      <xdr:spPr>
        <a:xfrm>
          <a:off x="5740400" y="68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323797</xdr:rowOff>
    </xdr:from>
    <xdr:to>
      <xdr:col>4</xdr:col>
      <xdr:colOff>520700</xdr:colOff>
      <xdr:row>36</xdr:row>
      <xdr:rowOff>82497</xdr:rowOff>
    </xdr:to>
    <xdr:sp macro="" textlink="">
      <xdr:nvSpPr>
        <xdr:cNvPr id="133" name="円/楕円 132"/>
        <xdr:cNvSpPr/>
      </xdr:nvSpPr>
      <xdr:spPr bwMode="auto">
        <a:xfrm>
          <a:off x="4953000" y="6934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92674</xdr:rowOff>
    </xdr:from>
    <xdr:ext cx="736600" cy="259045"/>
    <xdr:sp macro="" textlink="">
      <xdr:nvSpPr>
        <xdr:cNvPr id="134" name="テキスト ボックス 133"/>
        <xdr:cNvSpPr txBox="1"/>
      </xdr:nvSpPr>
      <xdr:spPr>
        <a:xfrm>
          <a:off x="4622800" y="670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297142</xdr:rowOff>
    </xdr:from>
    <xdr:to>
      <xdr:col>3</xdr:col>
      <xdr:colOff>955675</xdr:colOff>
      <xdr:row>36</xdr:row>
      <xdr:rowOff>55842</xdr:rowOff>
    </xdr:to>
    <xdr:sp macro="" textlink="">
      <xdr:nvSpPr>
        <xdr:cNvPr id="135" name="円/楕円 134"/>
        <xdr:cNvSpPr/>
      </xdr:nvSpPr>
      <xdr:spPr bwMode="auto">
        <a:xfrm>
          <a:off x="4254500" y="690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66019</xdr:rowOff>
    </xdr:from>
    <xdr:ext cx="762000" cy="259045"/>
    <xdr:sp macro="" textlink="">
      <xdr:nvSpPr>
        <xdr:cNvPr id="136" name="テキスト ボックス 135"/>
        <xdr:cNvSpPr txBox="1"/>
      </xdr:nvSpPr>
      <xdr:spPr>
        <a:xfrm>
          <a:off x="3924300" y="667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210411</xdr:rowOff>
    </xdr:from>
    <xdr:to>
      <xdr:col>3</xdr:col>
      <xdr:colOff>257175</xdr:colOff>
      <xdr:row>35</xdr:row>
      <xdr:rowOff>312011</xdr:rowOff>
    </xdr:to>
    <xdr:sp macro="" textlink="">
      <xdr:nvSpPr>
        <xdr:cNvPr id="137" name="円/楕円 136"/>
        <xdr:cNvSpPr/>
      </xdr:nvSpPr>
      <xdr:spPr bwMode="auto">
        <a:xfrm>
          <a:off x="3556000" y="6820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322188</xdr:rowOff>
    </xdr:from>
    <xdr:ext cx="762000" cy="259045"/>
    <xdr:sp macro="" textlink="">
      <xdr:nvSpPr>
        <xdr:cNvPr id="138" name="テキスト ボックス 137"/>
        <xdr:cNvSpPr txBox="1"/>
      </xdr:nvSpPr>
      <xdr:spPr>
        <a:xfrm>
          <a:off x="3225800" y="658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96843</xdr:rowOff>
    </xdr:from>
    <xdr:to>
      <xdr:col>2</xdr:col>
      <xdr:colOff>692150</xdr:colOff>
      <xdr:row>35</xdr:row>
      <xdr:rowOff>198443</xdr:rowOff>
    </xdr:to>
    <xdr:sp macro="" textlink="">
      <xdr:nvSpPr>
        <xdr:cNvPr id="139" name="円/楕円 138"/>
        <xdr:cNvSpPr/>
      </xdr:nvSpPr>
      <xdr:spPr bwMode="auto">
        <a:xfrm>
          <a:off x="2857500" y="6707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208620</xdr:rowOff>
    </xdr:from>
    <xdr:ext cx="762000" cy="259045"/>
    <xdr:sp macro="" textlink="">
      <xdr:nvSpPr>
        <xdr:cNvPr id="140" name="テキスト ボックス 139"/>
        <xdr:cNvSpPr txBox="1"/>
      </xdr:nvSpPr>
      <xdr:spPr>
        <a:xfrm>
          <a:off x="2527300" y="64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93,243
92,875
692.80
53,612,721
51,844,018
1,572,478
32,114,166
67,859,567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16732</xdr:rowOff>
    </xdr:from>
    <xdr:to>
      <xdr:col>6</xdr:col>
      <xdr:colOff>511175</xdr:colOff>
      <xdr:row>33</xdr:row>
      <xdr:rowOff>25495</xdr:rowOff>
    </xdr:to>
    <xdr:cxnSp macro="">
      <xdr:nvCxnSpPr>
        <xdr:cNvPr id="61" name="直線コネクタ 60"/>
        <xdr:cNvCxnSpPr/>
      </xdr:nvCxnSpPr>
      <xdr:spPr>
        <a:xfrm flipV="1">
          <a:off x="3797300" y="5674582"/>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153149</xdr:rowOff>
    </xdr:from>
    <xdr:to>
      <xdr:col>5</xdr:col>
      <xdr:colOff>358775</xdr:colOff>
      <xdr:row>33</xdr:row>
      <xdr:rowOff>25495</xdr:rowOff>
    </xdr:to>
    <xdr:cxnSp macro="">
      <xdr:nvCxnSpPr>
        <xdr:cNvPr id="64" name="直線コネクタ 63"/>
        <xdr:cNvCxnSpPr/>
      </xdr:nvCxnSpPr>
      <xdr:spPr>
        <a:xfrm>
          <a:off x="2908300" y="5639549"/>
          <a:ext cx="8890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153149</xdr:rowOff>
    </xdr:from>
    <xdr:to>
      <xdr:col>4</xdr:col>
      <xdr:colOff>155575</xdr:colOff>
      <xdr:row>33</xdr:row>
      <xdr:rowOff>26353</xdr:rowOff>
    </xdr:to>
    <xdr:cxnSp macro="">
      <xdr:nvCxnSpPr>
        <xdr:cNvPr id="67" name="直線コネクタ 66"/>
        <xdr:cNvCxnSpPr/>
      </xdr:nvCxnSpPr>
      <xdr:spPr>
        <a:xfrm flipV="1">
          <a:off x="2019300" y="5639549"/>
          <a:ext cx="889000" cy="4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145320</xdr:rowOff>
    </xdr:from>
    <xdr:to>
      <xdr:col>2</xdr:col>
      <xdr:colOff>638175</xdr:colOff>
      <xdr:row>33</xdr:row>
      <xdr:rowOff>26353</xdr:rowOff>
    </xdr:to>
    <xdr:cxnSp macro="">
      <xdr:nvCxnSpPr>
        <xdr:cNvPr id="70" name="直線コネクタ 69"/>
        <xdr:cNvCxnSpPr/>
      </xdr:nvCxnSpPr>
      <xdr:spPr>
        <a:xfrm>
          <a:off x="1130300" y="5631720"/>
          <a:ext cx="8890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137382</xdr:rowOff>
    </xdr:from>
    <xdr:to>
      <xdr:col>6</xdr:col>
      <xdr:colOff>561975</xdr:colOff>
      <xdr:row>33</xdr:row>
      <xdr:rowOff>67532</xdr:rowOff>
    </xdr:to>
    <xdr:sp macro="" textlink="">
      <xdr:nvSpPr>
        <xdr:cNvPr id="80" name="円/楕円 79"/>
        <xdr:cNvSpPr/>
      </xdr:nvSpPr>
      <xdr:spPr>
        <a:xfrm>
          <a:off x="4584700" y="56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160259</xdr:rowOff>
    </xdr:from>
    <xdr:ext cx="534377" cy="259045"/>
    <xdr:sp macro="" textlink="">
      <xdr:nvSpPr>
        <xdr:cNvPr id="81" name="人件費該当値テキスト"/>
        <xdr:cNvSpPr txBox="1"/>
      </xdr:nvSpPr>
      <xdr:spPr>
        <a:xfrm>
          <a:off x="4686300" y="54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95,455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146145</xdr:rowOff>
    </xdr:from>
    <xdr:to>
      <xdr:col>5</xdr:col>
      <xdr:colOff>409575</xdr:colOff>
      <xdr:row>33</xdr:row>
      <xdr:rowOff>76295</xdr:rowOff>
    </xdr:to>
    <xdr:sp macro="" textlink="">
      <xdr:nvSpPr>
        <xdr:cNvPr id="82" name="円/楕円 81"/>
        <xdr:cNvSpPr/>
      </xdr:nvSpPr>
      <xdr:spPr>
        <a:xfrm>
          <a:off x="3746500" y="56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92822</xdr:rowOff>
    </xdr:from>
    <xdr:ext cx="534377" cy="259045"/>
    <xdr:sp macro="" textlink="">
      <xdr:nvSpPr>
        <xdr:cNvPr id="83" name="テキスト ボックス 82"/>
        <xdr:cNvSpPr txBox="1"/>
      </xdr:nvSpPr>
      <xdr:spPr>
        <a:xfrm>
          <a:off x="3530111" y="540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94,995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102349</xdr:rowOff>
    </xdr:from>
    <xdr:to>
      <xdr:col>4</xdr:col>
      <xdr:colOff>206375</xdr:colOff>
      <xdr:row>33</xdr:row>
      <xdr:rowOff>32499</xdr:rowOff>
    </xdr:to>
    <xdr:sp macro="" textlink="">
      <xdr:nvSpPr>
        <xdr:cNvPr id="84" name="円/楕円 83"/>
        <xdr:cNvSpPr/>
      </xdr:nvSpPr>
      <xdr:spPr>
        <a:xfrm>
          <a:off x="2857500" y="558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49026</xdr:rowOff>
    </xdr:from>
    <xdr:ext cx="534377" cy="259045"/>
    <xdr:sp macro="" textlink="">
      <xdr:nvSpPr>
        <xdr:cNvPr id="85" name="テキスト ボックス 84"/>
        <xdr:cNvSpPr txBox="1"/>
      </xdr:nvSpPr>
      <xdr:spPr>
        <a:xfrm>
          <a:off x="2641111" y="53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97,294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147003</xdr:rowOff>
    </xdr:from>
    <xdr:to>
      <xdr:col>3</xdr:col>
      <xdr:colOff>3175</xdr:colOff>
      <xdr:row>33</xdr:row>
      <xdr:rowOff>77153</xdr:rowOff>
    </xdr:to>
    <xdr:sp macro="" textlink="">
      <xdr:nvSpPr>
        <xdr:cNvPr id="86" name="円/楕円 85"/>
        <xdr:cNvSpPr/>
      </xdr:nvSpPr>
      <xdr:spPr>
        <a:xfrm>
          <a:off x="1968500" y="56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93680</xdr:rowOff>
    </xdr:from>
    <xdr:ext cx="534377" cy="259045"/>
    <xdr:sp macro="" textlink="">
      <xdr:nvSpPr>
        <xdr:cNvPr id="87" name="テキスト ボックス 86"/>
        <xdr:cNvSpPr txBox="1"/>
      </xdr:nvSpPr>
      <xdr:spPr>
        <a:xfrm>
          <a:off x="1752111" y="540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94,950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94520</xdr:rowOff>
    </xdr:from>
    <xdr:to>
      <xdr:col>1</xdr:col>
      <xdr:colOff>485775</xdr:colOff>
      <xdr:row>33</xdr:row>
      <xdr:rowOff>24670</xdr:rowOff>
    </xdr:to>
    <xdr:sp macro="" textlink="">
      <xdr:nvSpPr>
        <xdr:cNvPr id="88" name="円/楕円 87"/>
        <xdr:cNvSpPr/>
      </xdr:nvSpPr>
      <xdr:spPr>
        <a:xfrm>
          <a:off x="1079500" y="55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41197</xdr:rowOff>
    </xdr:from>
    <xdr:ext cx="534377" cy="259045"/>
    <xdr:sp macro="" textlink="">
      <xdr:nvSpPr>
        <xdr:cNvPr id="89" name="テキスト ボックス 88"/>
        <xdr:cNvSpPr txBox="1"/>
      </xdr:nvSpPr>
      <xdr:spPr>
        <a:xfrm>
          <a:off x="863111" y="53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88591</xdr:rowOff>
    </xdr:from>
    <xdr:to>
      <xdr:col>6</xdr:col>
      <xdr:colOff>511175</xdr:colOff>
      <xdr:row>54</xdr:row>
      <xdr:rowOff>115812</xdr:rowOff>
    </xdr:to>
    <xdr:cxnSp macro="">
      <xdr:nvCxnSpPr>
        <xdr:cNvPr id="121" name="直線コネクタ 120"/>
        <xdr:cNvCxnSpPr/>
      </xdr:nvCxnSpPr>
      <xdr:spPr>
        <a:xfrm flipV="1">
          <a:off x="3797300" y="9346891"/>
          <a:ext cx="838200" cy="2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115812</xdr:rowOff>
    </xdr:from>
    <xdr:to>
      <xdr:col>5</xdr:col>
      <xdr:colOff>358775</xdr:colOff>
      <xdr:row>54</xdr:row>
      <xdr:rowOff>121347</xdr:rowOff>
    </xdr:to>
    <xdr:cxnSp macro="">
      <xdr:nvCxnSpPr>
        <xdr:cNvPr id="124" name="直線コネクタ 123"/>
        <xdr:cNvCxnSpPr/>
      </xdr:nvCxnSpPr>
      <xdr:spPr>
        <a:xfrm flipV="1">
          <a:off x="2908300" y="9374112"/>
          <a:ext cx="889000" cy="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121347</xdr:rowOff>
    </xdr:from>
    <xdr:to>
      <xdr:col>4</xdr:col>
      <xdr:colOff>155575</xdr:colOff>
      <xdr:row>54</xdr:row>
      <xdr:rowOff>161189</xdr:rowOff>
    </xdr:to>
    <xdr:cxnSp macro="">
      <xdr:nvCxnSpPr>
        <xdr:cNvPr id="127" name="直線コネクタ 126"/>
        <xdr:cNvCxnSpPr/>
      </xdr:nvCxnSpPr>
      <xdr:spPr>
        <a:xfrm flipV="1">
          <a:off x="2019300" y="9379647"/>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161189</xdr:rowOff>
    </xdr:from>
    <xdr:to>
      <xdr:col>2</xdr:col>
      <xdr:colOff>638175</xdr:colOff>
      <xdr:row>55</xdr:row>
      <xdr:rowOff>10214</xdr:rowOff>
    </xdr:to>
    <xdr:cxnSp macro="">
      <xdr:nvCxnSpPr>
        <xdr:cNvPr id="130" name="直線コネクタ 129"/>
        <xdr:cNvCxnSpPr/>
      </xdr:nvCxnSpPr>
      <xdr:spPr>
        <a:xfrm flipV="1">
          <a:off x="1130300" y="9419489"/>
          <a:ext cx="889000" cy="2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2" name="テキスト ボックス 131"/>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37791</xdr:rowOff>
    </xdr:from>
    <xdr:to>
      <xdr:col>6</xdr:col>
      <xdr:colOff>561975</xdr:colOff>
      <xdr:row>54</xdr:row>
      <xdr:rowOff>139391</xdr:rowOff>
    </xdr:to>
    <xdr:sp macro="" textlink="">
      <xdr:nvSpPr>
        <xdr:cNvPr id="140" name="円/楕円 139"/>
        <xdr:cNvSpPr/>
      </xdr:nvSpPr>
      <xdr:spPr>
        <a:xfrm>
          <a:off x="4584700" y="929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60668</xdr:rowOff>
    </xdr:from>
    <xdr:ext cx="534377" cy="259045"/>
    <xdr:sp macro="" textlink="">
      <xdr:nvSpPr>
        <xdr:cNvPr id="141" name="物件費該当値テキスト"/>
        <xdr:cNvSpPr txBox="1"/>
      </xdr:nvSpPr>
      <xdr:spPr>
        <a:xfrm>
          <a:off x="4686300" y="914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73,130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65012</xdr:rowOff>
    </xdr:from>
    <xdr:to>
      <xdr:col>5</xdr:col>
      <xdr:colOff>409575</xdr:colOff>
      <xdr:row>54</xdr:row>
      <xdr:rowOff>166612</xdr:rowOff>
    </xdr:to>
    <xdr:sp macro="" textlink="">
      <xdr:nvSpPr>
        <xdr:cNvPr id="142" name="円/楕円 141"/>
        <xdr:cNvSpPr/>
      </xdr:nvSpPr>
      <xdr:spPr>
        <a:xfrm>
          <a:off x="3746500" y="93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157739</xdr:rowOff>
    </xdr:from>
    <xdr:ext cx="534377" cy="259045"/>
    <xdr:sp macro="" textlink="">
      <xdr:nvSpPr>
        <xdr:cNvPr id="143" name="テキスト ボックス 142"/>
        <xdr:cNvSpPr txBox="1"/>
      </xdr:nvSpPr>
      <xdr:spPr>
        <a:xfrm>
          <a:off x="3530111" y="94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71,463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70547</xdr:rowOff>
    </xdr:from>
    <xdr:to>
      <xdr:col>4</xdr:col>
      <xdr:colOff>206375</xdr:colOff>
      <xdr:row>55</xdr:row>
      <xdr:rowOff>697</xdr:rowOff>
    </xdr:to>
    <xdr:sp macro="" textlink="">
      <xdr:nvSpPr>
        <xdr:cNvPr id="144" name="円/楕円 143"/>
        <xdr:cNvSpPr/>
      </xdr:nvSpPr>
      <xdr:spPr>
        <a:xfrm>
          <a:off x="2857500" y="93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17224</xdr:rowOff>
    </xdr:from>
    <xdr:ext cx="534377" cy="259045"/>
    <xdr:sp macro="" textlink="">
      <xdr:nvSpPr>
        <xdr:cNvPr id="145" name="テキスト ボックス 144"/>
        <xdr:cNvSpPr txBox="1"/>
      </xdr:nvSpPr>
      <xdr:spPr>
        <a:xfrm>
          <a:off x="2641111" y="91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110389</xdr:rowOff>
    </xdr:from>
    <xdr:to>
      <xdr:col>3</xdr:col>
      <xdr:colOff>3175</xdr:colOff>
      <xdr:row>55</xdr:row>
      <xdr:rowOff>40539</xdr:rowOff>
    </xdr:to>
    <xdr:sp macro="" textlink="">
      <xdr:nvSpPr>
        <xdr:cNvPr id="146" name="円/楕円 145"/>
        <xdr:cNvSpPr/>
      </xdr:nvSpPr>
      <xdr:spPr>
        <a:xfrm>
          <a:off x="1968500" y="93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57066</xdr:rowOff>
    </xdr:from>
    <xdr:ext cx="534377" cy="259045"/>
    <xdr:sp macro="" textlink="">
      <xdr:nvSpPr>
        <xdr:cNvPr id="147" name="テキスト ボックス 146"/>
        <xdr:cNvSpPr txBox="1"/>
      </xdr:nvSpPr>
      <xdr:spPr>
        <a:xfrm>
          <a:off x="1752111" y="91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68,684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130864</xdr:rowOff>
    </xdr:from>
    <xdr:to>
      <xdr:col>1</xdr:col>
      <xdr:colOff>485775</xdr:colOff>
      <xdr:row>55</xdr:row>
      <xdr:rowOff>61014</xdr:rowOff>
    </xdr:to>
    <xdr:sp macro="" textlink="">
      <xdr:nvSpPr>
        <xdr:cNvPr id="148" name="円/楕円 147"/>
        <xdr:cNvSpPr/>
      </xdr:nvSpPr>
      <xdr:spPr>
        <a:xfrm>
          <a:off x="1079500" y="938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77541</xdr:rowOff>
    </xdr:from>
    <xdr:ext cx="534377" cy="259045"/>
    <xdr:sp macro="" textlink="">
      <xdr:nvSpPr>
        <xdr:cNvPr id="149" name="テキスト ボックス 148"/>
        <xdr:cNvSpPr txBox="1"/>
      </xdr:nvSpPr>
      <xdr:spPr>
        <a:xfrm>
          <a:off x="863111" y="916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15897</xdr:rowOff>
    </xdr:from>
    <xdr:to>
      <xdr:col>6</xdr:col>
      <xdr:colOff>511175</xdr:colOff>
      <xdr:row>77</xdr:row>
      <xdr:rowOff>64263</xdr:rowOff>
    </xdr:to>
    <xdr:cxnSp macro="">
      <xdr:nvCxnSpPr>
        <xdr:cNvPr id="180" name="直線コネクタ 179"/>
        <xdr:cNvCxnSpPr/>
      </xdr:nvCxnSpPr>
      <xdr:spPr>
        <a:xfrm flipV="1">
          <a:off x="3797300" y="13217547"/>
          <a:ext cx="838200" cy="4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145644</xdr:rowOff>
    </xdr:from>
    <xdr:to>
      <xdr:col>5</xdr:col>
      <xdr:colOff>358775</xdr:colOff>
      <xdr:row>77</xdr:row>
      <xdr:rowOff>64263</xdr:rowOff>
    </xdr:to>
    <xdr:cxnSp macro="">
      <xdr:nvCxnSpPr>
        <xdr:cNvPr id="183" name="直線コネクタ 182"/>
        <xdr:cNvCxnSpPr/>
      </xdr:nvCxnSpPr>
      <xdr:spPr>
        <a:xfrm>
          <a:off x="2908300" y="13175844"/>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50513</xdr:rowOff>
    </xdr:from>
    <xdr:to>
      <xdr:col>4</xdr:col>
      <xdr:colOff>155575</xdr:colOff>
      <xdr:row>76</xdr:row>
      <xdr:rowOff>145644</xdr:rowOff>
    </xdr:to>
    <xdr:cxnSp macro="">
      <xdr:nvCxnSpPr>
        <xdr:cNvPr id="186" name="直線コネクタ 185"/>
        <xdr:cNvCxnSpPr/>
      </xdr:nvCxnSpPr>
      <xdr:spPr>
        <a:xfrm>
          <a:off x="2019300" y="13080713"/>
          <a:ext cx="889000" cy="9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50513</xdr:rowOff>
    </xdr:from>
    <xdr:to>
      <xdr:col>2</xdr:col>
      <xdr:colOff>638175</xdr:colOff>
      <xdr:row>76</xdr:row>
      <xdr:rowOff>90714</xdr:rowOff>
    </xdr:to>
    <xdr:cxnSp macro="">
      <xdr:nvCxnSpPr>
        <xdr:cNvPr id="189" name="直線コネクタ 188"/>
        <xdr:cNvCxnSpPr/>
      </xdr:nvCxnSpPr>
      <xdr:spPr>
        <a:xfrm flipV="1">
          <a:off x="1130300" y="13080713"/>
          <a:ext cx="8890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136547</xdr:rowOff>
    </xdr:from>
    <xdr:to>
      <xdr:col>6</xdr:col>
      <xdr:colOff>561975</xdr:colOff>
      <xdr:row>77</xdr:row>
      <xdr:rowOff>66697</xdr:rowOff>
    </xdr:to>
    <xdr:sp macro="" textlink="">
      <xdr:nvSpPr>
        <xdr:cNvPr id="199" name="円/楕円 198"/>
        <xdr:cNvSpPr/>
      </xdr:nvSpPr>
      <xdr:spPr>
        <a:xfrm>
          <a:off x="4584700" y="131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159424</xdr:rowOff>
    </xdr:from>
    <xdr:ext cx="534377" cy="259045"/>
    <xdr:sp macro="" textlink="">
      <xdr:nvSpPr>
        <xdr:cNvPr id="200" name="維持補修費該当値テキスト"/>
        <xdr:cNvSpPr txBox="1"/>
      </xdr:nvSpPr>
      <xdr:spPr>
        <a:xfrm>
          <a:off x="4686300" y="130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13463</xdr:rowOff>
    </xdr:from>
    <xdr:to>
      <xdr:col>5</xdr:col>
      <xdr:colOff>409575</xdr:colOff>
      <xdr:row>77</xdr:row>
      <xdr:rowOff>115063</xdr:rowOff>
    </xdr:to>
    <xdr:sp macro="" textlink="">
      <xdr:nvSpPr>
        <xdr:cNvPr id="201" name="円/楕円 200"/>
        <xdr:cNvSpPr/>
      </xdr:nvSpPr>
      <xdr:spPr>
        <a:xfrm>
          <a:off x="3746500" y="132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131590</xdr:rowOff>
    </xdr:from>
    <xdr:ext cx="534377" cy="259045"/>
    <xdr:sp macro="" textlink="">
      <xdr:nvSpPr>
        <xdr:cNvPr id="202" name="テキスト ボックス 201"/>
        <xdr:cNvSpPr txBox="1"/>
      </xdr:nvSpPr>
      <xdr:spPr>
        <a:xfrm>
          <a:off x="3530111" y="12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94844</xdr:rowOff>
    </xdr:from>
    <xdr:to>
      <xdr:col>4</xdr:col>
      <xdr:colOff>206375</xdr:colOff>
      <xdr:row>77</xdr:row>
      <xdr:rowOff>24994</xdr:rowOff>
    </xdr:to>
    <xdr:sp macro="" textlink="">
      <xdr:nvSpPr>
        <xdr:cNvPr id="203" name="円/楕円 202"/>
        <xdr:cNvSpPr/>
      </xdr:nvSpPr>
      <xdr:spPr>
        <a:xfrm>
          <a:off x="2857500" y="131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41521</xdr:rowOff>
    </xdr:from>
    <xdr:ext cx="534377" cy="259045"/>
    <xdr:sp macro="" textlink="">
      <xdr:nvSpPr>
        <xdr:cNvPr id="204" name="テキスト ボックス 203"/>
        <xdr:cNvSpPr txBox="1"/>
      </xdr:nvSpPr>
      <xdr:spPr>
        <a:xfrm>
          <a:off x="2641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171163</xdr:rowOff>
    </xdr:from>
    <xdr:to>
      <xdr:col>3</xdr:col>
      <xdr:colOff>3175</xdr:colOff>
      <xdr:row>76</xdr:row>
      <xdr:rowOff>101313</xdr:rowOff>
    </xdr:to>
    <xdr:sp macro="" textlink="">
      <xdr:nvSpPr>
        <xdr:cNvPr id="205" name="円/楕円 204"/>
        <xdr:cNvSpPr/>
      </xdr:nvSpPr>
      <xdr:spPr>
        <a:xfrm>
          <a:off x="1968500" y="1302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117840</xdr:rowOff>
    </xdr:from>
    <xdr:ext cx="534377" cy="259045"/>
    <xdr:sp macro="" textlink="">
      <xdr:nvSpPr>
        <xdr:cNvPr id="206" name="テキスト ボックス 205"/>
        <xdr:cNvSpPr txBox="1"/>
      </xdr:nvSpPr>
      <xdr:spPr>
        <a:xfrm>
          <a:off x="1752111" y="1280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39914</xdr:rowOff>
    </xdr:from>
    <xdr:to>
      <xdr:col>1</xdr:col>
      <xdr:colOff>485775</xdr:colOff>
      <xdr:row>76</xdr:row>
      <xdr:rowOff>141514</xdr:rowOff>
    </xdr:to>
    <xdr:sp macro="" textlink="">
      <xdr:nvSpPr>
        <xdr:cNvPr id="207" name="円/楕円 206"/>
        <xdr:cNvSpPr/>
      </xdr:nvSpPr>
      <xdr:spPr>
        <a:xfrm>
          <a:off x="1079500" y="1307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158042</xdr:rowOff>
    </xdr:from>
    <xdr:ext cx="534377" cy="259045"/>
    <xdr:sp macro="" textlink="">
      <xdr:nvSpPr>
        <xdr:cNvPr id="208" name="テキスト ボックス 207"/>
        <xdr:cNvSpPr txBox="1"/>
      </xdr:nvSpPr>
      <xdr:spPr>
        <a:xfrm>
          <a:off x="863111" y="1284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128287</xdr:rowOff>
    </xdr:from>
    <xdr:to>
      <xdr:col>6</xdr:col>
      <xdr:colOff>511175</xdr:colOff>
      <xdr:row>96</xdr:row>
      <xdr:rowOff>79496</xdr:rowOff>
    </xdr:to>
    <xdr:cxnSp macro="">
      <xdr:nvCxnSpPr>
        <xdr:cNvPr id="240" name="直線コネクタ 239"/>
        <xdr:cNvCxnSpPr/>
      </xdr:nvCxnSpPr>
      <xdr:spPr>
        <a:xfrm flipV="1">
          <a:off x="3797300" y="16416037"/>
          <a:ext cx="838200" cy="12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79496</xdr:rowOff>
    </xdr:from>
    <xdr:to>
      <xdr:col>5</xdr:col>
      <xdr:colOff>358775</xdr:colOff>
      <xdr:row>96</xdr:row>
      <xdr:rowOff>147734</xdr:rowOff>
    </xdr:to>
    <xdr:cxnSp macro="">
      <xdr:nvCxnSpPr>
        <xdr:cNvPr id="243" name="直線コネクタ 242"/>
        <xdr:cNvCxnSpPr/>
      </xdr:nvCxnSpPr>
      <xdr:spPr>
        <a:xfrm flipV="1">
          <a:off x="2908300" y="16538696"/>
          <a:ext cx="8890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147734</xdr:rowOff>
    </xdr:from>
    <xdr:to>
      <xdr:col>4</xdr:col>
      <xdr:colOff>155575</xdr:colOff>
      <xdr:row>97</xdr:row>
      <xdr:rowOff>59576</xdr:rowOff>
    </xdr:to>
    <xdr:cxnSp macro="">
      <xdr:nvCxnSpPr>
        <xdr:cNvPr id="246" name="直線コネクタ 245"/>
        <xdr:cNvCxnSpPr/>
      </xdr:nvCxnSpPr>
      <xdr:spPr>
        <a:xfrm flipV="1">
          <a:off x="2019300" y="16606934"/>
          <a:ext cx="889000" cy="8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59576</xdr:rowOff>
    </xdr:from>
    <xdr:to>
      <xdr:col>2</xdr:col>
      <xdr:colOff>638175</xdr:colOff>
      <xdr:row>97</xdr:row>
      <xdr:rowOff>79840</xdr:rowOff>
    </xdr:to>
    <xdr:cxnSp macro="">
      <xdr:nvCxnSpPr>
        <xdr:cNvPr id="249" name="直線コネクタ 248"/>
        <xdr:cNvCxnSpPr/>
      </xdr:nvCxnSpPr>
      <xdr:spPr>
        <a:xfrm flipV="1">
          <a:off x="1130300" y="16690226"/>
          <a:ext cx="889000" cy="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77487</xdr:rowOff>
    </xdr:from>
    <xdr:to>
      <xdr:col>6</xdr:col>
      <xdr:colOff>561975</xdr:colOff>
      <xdr:row>96</xdr:row>
      <xdr:rowOff>7637</xdr:rowOff>
    </xdr:to>
    <xdr:sp macro="" textlink="">
      <xdr:nvSpPr>
        <xdr:cNvPr id="259" name="円/楕円 258"/>
        <xdr:cNvSpPr/>
      </xdr:nvSpPr>
      <xdr:spPr>
        <a:xfrm>
          <a:off x="4584700" y="1636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100364</xdr:rowOff>
    </xdr:from>
    <xdr:ext cx="599010" cy="259045"/>
    <xdr:sp macro="" textlink="">
      <xdr:nvSpPr>
        <xdr:cNvPr id="260" name="扶助費該当値テキスト"/>
        <xdr:cNvSpPr txBox="1"/>
      </xdr:nvSpPr>
      <xdr:spPr>
        <a:xfrm>
          <a:off x="4686300" y="1621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100,199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28696</xdr:rowOff>
    </xdr:from>
    <xdr:to>
      <xdr:col>5</xdr:col>
      <xdr:colOff>409575</xdr:colOff>
      <xdr:row>96</xdr:row>
      <xdr:rowOff>130296</xdr:rowOff>
    </xdr:to>
    <xdr:sp macro="" textlink="">
      <xdr:nvSpPr>
        <xdr:cNvPr id="261" name="円/楕円 260"/>
        <xdr:cNvSpPr/>
      </xdr:nvSpPr>
      <xdr:spPr>
        <a:xfrm>
          <a:off x="3746500" y="164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146823</xdr:rowOff>
    </xdr:from>
    <xdr:ext cx="534377" cy="259045"/>
    <xdr:sp macro="" textlink="">
      <xdr:nvSpPr>
        <xdr:cNvPr id="262" name="テキスト ボックス 261"/>
        <xdr:cNvSpPr txBox="1"/>
      </xdr:nvSpPr>
      <xdr:spPr>
        <a:xfrm>
          <a:off x="3530111" y="1626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96934</xdr:rowOff>
    </xdr:from>
    <xdr:to>
      <xdr:col>4</xdr:col>
      <xdr:colOff>206375</xdr:colOff>
      <xdr:row>97</xdr:row>
      <xdr:rowOff>27084</xdr:rowOff>
    </xdr:to>
    <xdr:sp macro="" textlink="">
      <xdr:nvSpPr>
        <xdr:cNvPr id="263" name="円/楕円 262"/>
        <xdr:cNvSpPr/>
      </xdr:nvSpPr>
      <xdr:spPr>
        <a:xfrm>
          <a:off x="2857500" y="165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43611</xdr:rowOff>
    </xdr:from>
    <xdr:ext cx="534377" cy="259045"/>
    <xdr:sp macro="" textlink="">
      <xdr:nvSpPr>
        <xdr:cNvPr id="264" name="テキスト ボックス 263"/>
        <xdr:cNvSpPr txBox="1"/>
      </xdr:nvSpPr>
      <xdr:spPr>
        <a:xfrm>
          <a:off x="2641111" y="1633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88,508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8776</xdr:rowOff>
    </xdr:from>
    <xdr:to>
      <xdr:col>3</xdr:col>
      <xdr:colOff>3175</xdr:colOff>
      <xdr:row>97</xdr:row>
      <xdr:rowOff>110376</xdr:rowOff>
    </xdr:to>
    <xdr:sp macro="" textlink="">
      <xdr:nvSpPr>
        <xdr:cNvPr id="265" name="円/楕円 264"/>
        <xdr:cNvSpPr/>
      </xdr:nvSpPr>
      <xdr:spPr>
        <a:xfrm>
          <a:off x="1968500" y="166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126903</xdr:rowOff>
    </xdr:from>
    <xdr:ext cx="534377" cy="259045"/>
    <xdr:sp macro="" textlink="">
      <xdr:nvSpPr>
        <xdr:cNvPr id="266" name="テキスト ボックス 265"/>
        <xdr:cNvSpPr txBox="1"/>
      </xdr:nvSpPr>
      <xdr:spPr>
        <a:xfrm>
          <a:off x="1752111" y="164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83,407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29040</xdr:rowOff>
    </xdr:from>
    <xdr:to>
      <xdr:col>1</xdr:col>
      <xdr:colOff>485775</xdr:colOff>
      <xdr:row>97</xdr:row>
      <xdr:rowOff>130640</xdr:rowOff>
    </xdr:to>
    <xdr:sp macro="" textlink="">
      <xdr:nvSpPr>
        <xdr:cNvPr id="267" name="円/楕円 266"/>
        <xdr:cNvSpPr/>
      </xdr:nvSpPr>
      <xdr:spPr>
        <a:xfrm>
          <a:off x="1079500" y="166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147167</xdr:rowOff>
    </xdr:from>
    <xdr:ext cx="534377" cy="259045"/>
    <xdr:sp macro="" textlink="">
      <xdr:nvSpPr>
        <xdr:cNvPr id="268" name="テキスト ボックス 267"/>
        <xdr:cNvSpPr txBox="1"/>
      </xdr:nvSpPr>
      <xdr:spPr>
        <a:xfrm>
          <a:off x="863111" y="164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133337</xdr:rowOff>
    </xdr:from>
    <xdr:to>
      <xdr:col>15</xdr:col>
      <xdr:colOff>180975</xdr:colOff>
      <xdr:row>36</xdr:row>
      <xdr:rowOff>5728</xdr:rowOff>
    </xdr:to>
    <xdr:cxnSp macro="">
      <xdr:nvCxnSpPr>
        <xdr:cNvPr id="297" name="直線コネクタ 296"/>
        <xdr:cNvCxnSpPr/>
      </xdr:nvCxnSpPr>
      <xdr:spPr>
        <a:xfrm>
          <a:off x="9639300" y="6134087"/>
          <a:ext cx="838200" cy="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133337</xdr:rowOff>
    </xdr:from>
    <xdr:to>
      <xdr:col>14</xdr:col>
      <xdr:colOff>28575</xdr:colOff>
      <xdr:row>36</xdr:row>
      <xdr:rowOff>49365</xdr:rowOff>
    </xdr:to>
    <xdr:cxnSp macro="">
      <xdr:nvCxnSpPr>
        <xdr:cNvPr id="300" name="直線コネクタ 299"/>
        <xdr:cNvCxnSpPr/>
      </xdr:nvCxnSpPr>
      <xdr:spPr>
        <a:xfrm flipV="1">
          <a:off x="8750300" y="6134087"/>
          <a:ext cx="889000" cy="8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11087</xdr:rowOff>
    </xdr:from>
    <xdr:to>
      <xdr:col>12</xdr:col>
      <xdr:colOff>511175</xdr:colOff>
      <xdr:row>36</xdr:row>
      <xdr:rowOff>49365</xdr:rowOff>
    </xdr:to>
    <xdr:cxnSp macro="">
      <xdr:nvCxnSpPr>
        <xdr:cNvPr id="303" name="直線コネクタ 302"/>
        <xdr:cNvCxnSpPr/>
      </xdr:nvCxnSpPr>
      <xdr:spPr>
        <a:xfrm>
          <a:off x="7861300" y="6183287"/>
          <a:ext cx="889000" cy="3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11087</xdr:rowOff>
    </xdr:from>
    <xdr:to>
      <xdr:col>11</xdr:col>
      <xdr:colOff>307975</xdr:colOff>
      <xdr:row>36</xdr:row>
      <xdr:rowOff>54229</xdr:rowOff>
    </xdr:to>
    <xdr:cxnSp macro="">
      <xdr:nvCxnSpPr>
        <xdr:cNvPr id="306" name="直線コネクタ 305"/>
        <xdr:cNvCxnSpPr/>
      </xdr:nvCxnSpPr>
      <xdr:spPr>
        <a:xfrm flipV="1">
          <a:off x="6972300" y="6183287"/>
          <a:ext cx="889000" cy="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126378</xdr:rowOff>
    </xdr:from>
    <xdr:to>
      <xdr:col>15</xdr:col>
      <xdr:colOff>231775</xdr:colOff>
      <xdr:row>36</xdr:row>
      <xdr:rowOff>56528</xdr:rowOff>
    </xdr:to>
    <xdr:sp macro="" textlink="">
      <xdr:nvSpPr>
        <xdr:cNvPr id="316" name="円/楕円 315"/>
        <xdr:cNvSpPr/>
      </xdr:nvSpPr>
      <xdr:spPr>
        <a:xfrm>
          <a:off x="10426700" y="61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104805</xdr:rowOff>
    </xdr:from>
    <xdr:ext cx="534377" cy="259045"/>
    <xdr:sp macro="" textlink="">
      <xdr:nvSpPr>
        <xdr:cNvPr id="317" name="補助費等該当値テキスト"/>
        <xdr:cNvSpPr txBox="1"/>
      </xdr:nvSpPr>
      <xdr:spPr>
        <a:xfrm>
          <a:off x="10528300" y="610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43,549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82537</xdr:rowOff>
    </xdr:from>
    <xdr:to>
      <xdr:col>14</xdr:col>
      <xdr:colOff>79375</xdr:colOff>
      <xdr:row>36</xdr:row>
      <xdr:rowOff>12687</xdr:rowOff>
    </xdr:to>
    <xdr:sp macro="" textlink="">
      <xdr:nvSpPr>
        <xdr:cNvPr id="318" name="円/楕円 317"/>
        <xdr:cNvSpPr/>
      </xdr:nvSpPr>
      <xdr:spPr>
        <a:xfrm>
          <a:off x="9588500" y="60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3814</xdr:rowOff>
    </xdr:from>
    <xdr:ext cx="534377" cy="259045"/>
    <xdr:sp macro="" textlink="">
      <xdr:nvSpPr>
        <xdr:cNvPr id="319" name="テキスト ボックス 318"/>
        <xdr:cNvSpPr txBox="1"/>
      </xdr:nvSpPr>
      <xdr:spPr>
        <a:xfrm>
          <a:off x="9372111" y="6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170015</xdr:rowOff>
    </xdr:from>
    <xdr:to>
      <xdr:col>12</xdr:col>
      <xdr:colOff>561975</xdr:colOff>
      <xdr:row>36</xdr:row>
      <xdr:rowOff>100165</xdr:rowOff>
    </xdr:to>
    <xdr:sp macro="" textlink="">
      <xdr:nvSpPr>
        <xdr:cNvPr id="320" name="円/楕円 319"/>
        <xdr:cNvSpPr/>
      </xdr:nvSpPr>
      <xdr:spPr>
        <a:xfrm>
          <a:off x="8699500" y="617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116692</xdr:rowOff>
    </xdr:from>
    <xdr:ext cx="534377" cy="259045"/>
    <xdr:sp macro="" textlink="">
      <xdr:nvSpPr>
        <xdr:cNvPr id="321" name="テキスト ボックス 320"/>
        <xdr:cNvSpPr txBox="1"/>
      </xdr:nvSpPr>
      <xdr:spPr>
        <a:xfrm>
          <a:off x="8483111" y="594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131737</xdr:rowOff>
    </xdr:from>
    <xdr:to>
      <xdr:col>11</xdr:col>
      <xdr:colOff>358775</xdr:colOff>
      <xdr:row>36</xdr:row>
      <xdr:rowOff>61887</xdr:rowOff>
    </xdr:to>
    <xdr:sp macro="" textlink="">
      <xdr:nvSpPr>
        <xdr:cNvPr id="322" name="円/楕円 321"/>
        <xdr:cNvSpPr/>
      </xdr:nvSpPr>
      <xdr:spPr>
        <a:xfrm>
          <a:off x="7810500" y="61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78414</xdr:rowOff>
    </xdr:from>
    <xdr:ext cx="534377" cy="259045"/>
    <xdr:sp macro="" textlink="">
      <xdr:nvSpPr>
        <xdr:cNvPr id="323" name="テキスト ボックス 322"/>
        <xdr:cNvSpPr txBox="1"/>
      </xdr:nvSpPr>
      <xdr:spPr>
        <a:xfrm>
          <a:off x="7594111" y="59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3429</xdr:rowOff>
    </xdr:from>
    <xdr:to>
      <xdr:col>10</xdr:col>
      <xdr:colOff>155575</xdr:colOff>
      <xdr:row>36</xdr:row>
      <xdr:rowOff>105029</xdr:rowOff>
    </xdr:to>
    <xdr:sp macro="" textlink="">
      <xdr:nvSpPr>
        <xdr:cNvPr id="324" name="円/楕円 323"/>
        <xdr:cNvSpPr/>
      </xdr:nvSpPr>
      <xdr:spPr>
        <a:xfrm>
          <a:off x="6921500" y="61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121556</xdr:rowOff>
    </xdr:from>
    <xdr:ext cx="534377" cy="259045"/>
    <xdr:sp macro="" textlink="">
      <xdr:nvSpPr>
        <xdr:cNvPr id="325" name="テキスト ボックス 324"/>
        <xdr:cNvSpPr txBox="1"/>
      </xdr:nvSpPr>
      <xdr:spPr>
        <a:xfrm>
          <a:off x="6705111" y="595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48252</xdr:rowOff>
    </xdr:from>
    <xdr:to>
      <xdr:col>15</xdr:col>
      <xdr:colOff>180975</xdr:colOff>
      <xdr:row>56</xdr:row>
      <xdr:rowOff>140241</xdr:rowOff>
    </xdr:to>
    <xdr:cxnSp macro="">
      <xdr:nvCxnSpPr>
        <xdr:cNvPr id="354" name="直線コネクタ 353"/>
        <xdr:cNvCxnSpPr/>
      </xdr:nvCxnSpPr>
      <xdr:spPr>
        <a:xfrm>
          <a:off x="9639300" y="9135102"/>
          <a:ext cx="838200" cy="60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48252</xdr:rowOff>
    </xdr:from>
    <xdr:to>
      <xdr:col>14</xdr:col>
      <xdr:colOff>28575</xdr:colOff>
      <xdr:row>54</xdr:row>
      <xdr:rowOff>28509</xdr:rowOff>
    </xdr:to>
    <xdr:cxnSp macro="">
      <xdr:nvCxnSpPr>
        <xdr:cNvPr id="357" name="直線コネクタ 356"/>
        <xdr:cNvCxnSpPr/>
      </xdr:nvCxnSpPr>
      <xdr:spPr>
        <a:xfrm flipV="1">
          <a:off x="8750300" y="9135102"/>
          <a:ext cx="889000" cy="1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69255</xdr:rowOff>
    </xdr:from>
    <xdr:ext cx="534377" cy="259045"/>
    <xdr:sp macro="" textlink="">
      <xdr:nvSpPr>
        <xdr:cNvPr id="359" name="テキスト ボックス 358"/>
        <xdr:cNvSpPr txBox="1"/>
      </xdr:nvSpPr>
      <xdr:spPr>
        <a:xfrm>
          <a:off x="9372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28509</xdr:rowOff>
    </xdr:from>
    <xdr:to>
      <xdr:col>12</xdr:col>
      <xdr:colOff>511175</xdr:colOff>
      <xdr:row>56</xdr:row>
      <xdr:rowOff>10693</xdr:rowOff>
    </xdr:to>
    <xdr:cxnSp macro="">
      <xdr:nvCxnSpPr>
        <xdr:cNvPr id="360" name="直線コネクタ 359"/>
        <xdr:cNvCxnSpPr/>
      </xdr:nvCxnSpPr>
      <xdr:spPr>
        <a:xfrm flipV="1">
          <a:off x="7861300" y="9286809"/>
          <a:ext cx="889000" cy="32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159924</xdr:rowOff>
    </xdr:from>
    <xdr:to>
      <xdr:col>11</xdr:col>
      <xdr:colOff>307975</xdr:colOff>
      <xdr:row>56</xdr:row>
      <xdr:rowOff>10693</xdr:rowOff>
    </xdr:to>
    <xdr:cxnSp macro="">
      <xdr:nvCxnSpPr>
        <xdr:cNvPr id="363" name="直線コネクタ 362"/>
        <xdr:cNvCxnSpPr/>
      </xdr:nvCxnSpPr>
      <xdr:spPr>
        <a:xfrm>
          <a:off x="6972300" y="9589674"/>
          <a:ext cx="889000" cy="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89441</xdr:rowOff>
    </xdr:from>
    <xdr:to>
      <xdr:col>15</xdr:col>
      <xdr:colOff>231775</xdr:colOff>
      <xdr:row>57</xdr:row>
      <xdr:rowOff>19591</xdr:rowOff>
    </xdr:to>
    <xdr:sp macro="" textlink="">
      <xdr:nvSpPr>
        <xdr:cNvPr id="373" name="円/楕円 372"/>
        <xdr:cNvSpPr/>
      </xdr:nvSpPr>
      <xdr:spPr>
        <a:xfrm>
          <a:off x="10426700" y="96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67868</xdr:rowOff>
    </xdr:from>
    <xdr:ext cx="534377" cy="259045"/>
    <xdr:sp macro="" textlink="">
      <xdr:nvSpPr>
        <xdr:cNvPr id="374" name="普通建設事業費該当値テキスト"/>
        <xdr:cNvSpPr txBox="1"/>
      </xdr:nvSpPr>
      <xdr:spPr>
        <a:xfrm>
          <a:off x="10528300" y="966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54,929</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168902</xdr:rowOff>
    </xdr:from>
    <xdr:to>
      <xdr:col>14</xdr:col>
      <xdr:colOff>79375</xdr:colOff>
      <xdr:row>53</xdr:row>
      <xdr:rowOff>99052</xdr:rowOff>
    </xdr:to>
    <xdr:sp macro="" textlink="">
      <xdr:nvSpPr>
        <xdr:cNvPr id="375" name="円/楕円 374"/>
        <xdr:cNvSpPr/>
      </xdr:nvSpPr>
      <xdr:spPr>
        <a:xfrm>
          <a:off x="9588500" y="90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115579</xdr:rowOff>
    </xdr:from>
    <xdr:ext cx="599010" cy="259045"/>
    <xdr:sp macro="" textlink="">
      <xdr:nvSpPr>
        <xdr:cNvPr id="376" name="テキスト ボックス 375"/>
        <xdr:cNvSpPr txBox="1"/>
      </xdr:nvSpPr>
      <xdr:spPr>
        <a:xfrm>
          <a:off x="9339794" y="885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134,501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149159</xdr:rowOff>
    </xdr:from>
    <xdr:to>
      <xdr:col>12</xdr:col>
      <xdr:colOff>561975</xdr:colOff>
      <xdr:row>54</xdr:row>
      <xdr:rowOff>79309</xdr:rowOff>
    </xdr:to>
    <xdr:sp macro="" textlink="">
      <xdr:nvSpPr>
        <xdr:cNvPr id="377" name="円/楕円 376"/>
        <xdr:cNvSpPr/>
      </xdr:nvSpPr>
      <xdr:spPr>
        <a:xfrm>
          <a:off x="8699500" y="92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95836</xdr:rowOff>
    </xdr:from>
    <xdr:ext cx="599010" cy="259045"/>
    <xdr:sp macro="" textlink="">
      <xdr:nvSpPr>
        <xdr:cNvPr id="378" name="テキスト ボックス 377"/>
        <xdr:cNvSpPr txBox="1"/>
      </xdr:nvSpPr>
      <xdr:spPr>
        <a:xfrm>
          <a:off x="8450794" y="901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114,592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131343</xdr:rowOff>
    </xdr:from>
    <xdr:to>
      <xdr:col>11</xdr:col>
      <xdr:colOff>358775</xdr:colOff>
      <xdr:row>56</xdr:row>
      <xdr:rowOff>61493</xdr:rowOff>
    </xdr:to>
    <xdr:sp macro="" textlink="">
      <xdr:nvSpPr>
        <xdr:cNvPr id="379" name="円/楕円 378"/>
        <xdr:cNvSpPr/>
      </xdr:nvSpPr>
      <xdr:spPr>
        <a:xfrm>
          <a:off x="7810500" y="95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78020</xdr:rowOff>
    </xdr:from>
    <xdr:ext cx="534377" cy="259045"/>
    <xdr:sp macro="" textlink="">
      <xdr:nvSpPr>
        <xdr:cNvPr id="380" name="テキスト ボックス 379"/>
        <xdr:cNvSpPr txBox="1"/>
      </xdr:nvSpPr>
      <xdr:spPr>
        <a:xfrm>
          <a:off x="7594111" y="933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109124</xdr:rowOff>
    </xdr:from>
    <xdr:to>
      <xdr:col>10</xdr:col>
      <xdr:colOff>155575</xdr:colOff>
      <xdr:row>56</xdr:row>
      <xdr:rowOff>39274</xdr:rowOff>
    </xdr:to>
    <xdr:sp macro="" textlink="">
      <xdr:nvSpPr>
        <xdr:cNvPr id="381" name="円/楕円 380"/>
        <xdr:cNvSpPr/>
      </xdr:nvSpPr>
      <xdr:spPr>
        <a:xfrm>
          <a:off x="6921500" y="95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55801</xdr:rowOff>
    </xdr:from>
    <xdr:ext cx="534377" cy="259045"/>
    <xdr:sp macro="" textlink="">
      <xdr:nvSpPr>
        <xdr:cNvPr id="382" name="テキスト ボックス 381"/>
        <xdr:cNvSpPr txBox="1"/>
      </xdr:nvSpPr>
      <xdr:spPr>
        <a:xfrm>
          <a:off x="6705111" y="931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135013</xdr:rowOff>
    </xdr:from>
    <xdr:to>
      <xdr:col>15</xdr:col>
      <xdr:colOff>180340</xdr:colOff>
      <xdr:row>79</xdr:row>
      <xdr:rowOff>98879</xdr:rowOff>
    </xdr:to>
    <xdr:cxnSp macro="">
      <xdr:nvCxnSpPr>
        <xdr:cNvPr id="408" name="直線コネクタ 407"/>
        <xdr:cNvCxnSpPr/>
      </xdr:nvCxnSpPr>
      <xdr:spPr>
        <a:xfrm flipV="1">
          <a:off x="10475595" y="12479413"/>
          <a:ext cx="1270" cy="1164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81690</xdr:rowOff>
    </xdr:from>
    <xdr:ext cx="534377" cy="259045"/>
    <xdr:sp macro="" textlink="">
      <xdr:nvSpPr>
        <xdr:cNvPr id="411" name="普通建設事業費 （ うち新規整備　）最大値テキスト"/>
        <xdr:cNvSpPr txBox="1"/>
      </xdr:nvSpPr>
      <xdr:spPr>
        <a:xfrm>
          <a:off x="10528300" y="122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72</xdr:row>
      <xdr:rowOff>135013</xdr:rowOff>
    </xdr:from>
    <xdr:to>
      <xdr:col>15</xdr:col>
      <xdr:colOff>269875</xdr:colOff>
      <xdr:row>72</xdr:row>
      <xdr:rowOff>135013</xdr:rowOff>
    </xdr:to>
    <xdr:cxnSp macro="">
      <xdr:nvCxnSpPr>
        <xdr:cNvPr id="412" name="直線コネクタ 411"/>
        <xdr:cNvCxnSpPr/>
      </xdr:nvCxnSpPr>
      <xdr:spPr>
        <a:xfrm>
          <a:off x="10388600" y="1247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9627</xdr:rowOff>
    </xdr:from>
    <xdr:to>
      <xdr:col>15</xdr:col>
      <xdr:colOff>180975</xdr:colOff>
      <xdr:row>79</xdr:row>
      <xdr:rowOff>44390</xdr:rowOff>
    </xdr:to>
    <xdr:cxnSp macro="">
      <xdr:nvCxnSpPr>
        <xdr:cNvPr id="413" name="直線コネクタ 412"/>
        <xdr:cNvCxnSpPr/>
      </xdr:nvCxnSpPr>
      <xdr:spPr>
        <a:xfrm>
          <a:off x="9639300" y="12182577"/>
          <a:ext cx="838200" cy="140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76311</xdr:rowOff>
    </xdr:from>
    <xdr:ext cx="534377" cy="259045"/>
    <xdr:sp macro="" textlink="">
      <xdr:nvSpPr>
        <xdr:cNvPr id="414" name="普通建設事業費 （ うち新規整備　）平均値テキスト"/>
        <xdr:cNvSpPr txBox="1"/>
      </xdr:nvSpPr>
      <xdr:spPr>
        <a:xfrm>
          <a:off x="10528300" y="13106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53434</xdr:rowOff>
    </xdr:from>
    <xdr:to>
      <xdr:col>15</xdr:col>
      <xdr:colOff>231775</xdr:colOff>
      <xdr:row>77</xdr:row>
      <xdr:rowOff>155034</xdr:rowOff>
    </xdr:to>
    <xdr:sp macro="" textlink="">
      <xdr:nvSpPr>
        <xdr:cNvPr id="415" name="フローチャート : 判断 414"/>
        <xdr:cNvSpPr/>
      </xdr:nvSpPr>
      <xdr:spPr>
        <a:xfrm>
          <a:off x="104267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9627</xdr:rowOff>
    </xdr:from>
    <xdr:to>
      <xdr:col>14</xdr:col>
      <xdr:colOff>28575</xdr:colOff>
      <xdr:row>74</xdr:row>
      <xdr:rowOff>35589</xdr:rowOff>
    </xdr:to>
    <xdr:cxnSp macro="">
      <xdr:nvCxnSpPr>
        <xdr:cNvPr id="416" name="直線コネクタ 415"/>
        <xdr:cNvCxnSpPr/>
      </xdr:nvCxnSpPr>
      <xdr:spPr>
        <a:xfrm flipV="1">
          <a:off x="8750300" y="12182577"/>
          <a:ext cx="889000" cy="54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144123</xdr:rowOff>
    </xdr:from>
    <xdr:to>
      <xdr:col>14</xdr:col>
      <xdr:colOff>79375</xdr:colOff>
      <xdr:row>75</xdr:row>
      <xdr:rowOff>74273</xdr:rowOff>
    </xdr:to>
    <xdr:sp macro="" textlink="">
      <xdr:nvSpPr>
        <xdr:cNvPr id="417" name="フローチャート : 判断 416"/>
        <xdr:cNvSpPr/>
      </xdr:nvSpPr>
      <xdr:spPr>
        <a:xfrm>
          <a:off x="9588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65400</xdr:rowOff>
    </xdr:from>
    <xdr:ext cx="534377" cy="259045"/>
    <xdr:sp macro="" textlink="">
      <xdr:nvSpPr>
        <xdr:cNvPr id="418" name="テキスト ボックス 417"/>
        <xdr:cNvSpPr txBox="1"/>
      </xdr:nvSpPr>
      <xdr:spPr>
        <a:xfrm>
          <a:off x="9372111" y="129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104739</xdr:rowOff>
    </xdr:from>
    <xdr:to>
      <xdr:col>12</xdr:col>
      <xdr:colOff>561975</xdr:colOff>
      <xdr:row>77</xdr:row>
      <xdr:rowOff>34889</xdr:rowOff>
    </xdr:to>
    <xdr:sp macro="" textlink="">
      <xdr:nvSpPr>
        <xdr:cNvPr id="419" name="フローチャート : 判断 418"/>
        <xdr:cNvSpPr/>
      </xdr:nvSpPr>
      <xdr:spPr>
        <a:xfrm>
          <a:off x="8699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26016</xdr:rowOff>
    </xdr:from>
    <xdr:ext cx="534377" cy="259045"/>
    <xdr:sp macro="" textlink="">
      <xdr:nvSpPr>
        <xdr:cNvPr id="420" name="テキスト ボックス 419"/>
        <xdr:cNvSpPr txBox="1"/>
      </xdr:nvSpPr>
      <xdr:spPr>
        <a:xfrm>
          <a:off x="8483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165040</xdr:rowOff>
    </xdr:from>
    <xdr:to>
      <xdr:col>15</xdr:col>
      <xdr:colOff>231775</xdr:colOff>
      <xdr:row>79</xdr:row>
      <xdr:rowOff>95190</xdr:rowOff>
    </xdr:to>
    <xdr:sp macro="" textlink="">
      <xdr:nvSpPr>
        <xdr:cNvPr id="426" name="円/楕円 425"/>
        <xdr:cNvSpPr/>
      </xdr:nvSpPr>
      <xdr:spPr>
        <a:xfrm>
          <a:off x="10426700" y="135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79967</xdr:rowOff>
    </xdr:from>
    <xdr:ext cx="469744" cy="259045"/>
    <xdr:sp macro="" textlink="">
      <xdr:nvSpPr>
        <xdr:cNvPr id="427" name="普通建設事業費 （ うち新規整備　）該当値テキスト"/>
        <xdr:cNvSpPr txBox="1"/>
      </xdr:nvSpPr>
      <xdr:spPr>
        <a:xfrm>
          <a:off x="10528300" y="1345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3,337</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130277</xdr:rowOff>
    </xdr:from>
    <xdr:to>
      <xdr:col>14</xdr:col>
      <xdr:colOff>79375</xdr:colOff>
      <xdr:row>71</xdr:row>
      <xdr:rowOff>60427</xdr:rowOff>
    </xdr:to>
    <xdr:sp macro="" textlink="">
      <xdr:nvSpPr>
        <xdr:cNvPr id="428" name="円/楕円 427"/>
        <xdr:cNvSpPr/>
      </xdr:nvSpPr>
      <xdr:spPr>
        <a:xfrm>
          <a:off x="9588500" y="1213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76954</xdr:rowOff>
    </xdr:from>
    <xdr:ext cx="534377" cy="259045"/>
    <xdr:sp macro="" textlink="">
      <xdr:nvSpPr>
        <xdr:cNvPr id="429" name="テキスト ボックス 428"/>
        <xdr:cNvSpPr txBox="1"/>
      </xdr:nvSpPr>
      <xdr:spPr>
        <a:xfrm>
          <a:off x="9372111" y="119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89,466</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156239</xdr:rowOff>
    </xdr:from>
    <xdr:to>
      <xdr:col>12</xdr:col>
      <xdr:colOff>561975</xdr:colOff>
      <xdr:row>74</xdr:row>
      <xdr:rowOff>86389</xdr:rowOff>
    </xdr:to>
    <xdr:sp macro="" textlink="">
      <xdr:nvSpPr>
        <xdr:cNvPr id="430" name="円/楕円 429"/>
        <xdr:cNvSpPr/>
      </xdr:nvSpPr>
      <xdr:spPr>
        <a:xfrm>
          <a:off x="8699500" y="126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102916</xdr:rowOff>
    </xdr:from>
    <xdr:ext cx="534377" cy="259045"/>
    <xdr:sp macro="" textlink="">
      <xdr:nvSpPr>
        <xdr:cNvPr id="431" name="テキスト ボックス 430"/>
        <xdr:cNvSpPr txBox="1"/>
      </xdr:nvSpPr>
      <xdr:spPr>
        <a:xfrm>
          <a:off x="8483111" y="1244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5" name="直線コネクタ 454"/>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7" name="直線コネクタ 45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8"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9" name="直線コネクタ 458"/>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46406</xdr:rowOff>
    </xdr:from>
    <xdr:to>
      <xdr:col>15</xdr:col>
      <xdr:colOff>180975</xdr:colOff>
      <xdr:row>96</xdr:row>
      <xdr:rowOff>143472</xdr:rowOff>
    </xdr:to>
    <xdr:cxnSp macro="">
      <xdr:nvCxnSpPr>
        <xdr:cNvPr id="460" name="直線コネクタ 459"/>
        <xdr:cNvCxnSpPr/>
      </xdr:nvCxnSpPr>
      <xdr:spPr>
        <a:xfrm flipV="1">
          <a:off x="9639300" y="16505606"/>
          <a:ext cx="838200" cy="9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61"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2" name="フローチャート : 判断 461"/>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48577</xdr:rowOff>
    </xdr:from>
    <xdr:to>
      <xdr:col>14</xdr:col>
      <xdr:colOff>28575</xdr:colOff>
      <xdr:row>96</xdr:row>
      <xdr:rowOff>143472</xdr:rowOff>
    </xdr:to>
    <xdr:cxnSp macro="">
      <xdr:nvCxnSpPr>
        <xdr:cNvPr id="463" name="直線コネクタ 462"/>
        <xdr:cNvCxnSpPr/>
      </xdr:nvCxnSpPr>
      <xdr:spPr>
        <a:xfrm>
          <a:off x="8750300" y="16507777"/>
          <a:ext cx="889000" cy="9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4" name="フローチャート : 判断 463"/>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5" name="テキスト ボックス 464"/>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6" name="フローチャート : 判断 465"/>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7" name="テキスト ボックス 466"/>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167056</xdr:rowOff>
    </xdr:from>
    <xdr:to>
      <xdr:col>15</xdr:col>
      <xdr:colOff>231775</xdr:colOff>
      <xdr:row>96</xdr:row>
      <xdr:rowOff>97206</xdr:rowOff>
    </xdr:to>
    <xdr:sp macro="" textlink="">
      <xdr:nvSpPr>
        <xdr:cNvPr id="473" name="円/楕円 472"/>
        <xdr:cNvSpPr/>
      </xdr:nvSpPr>
      <xdr:spPr>
        <a:xfrm>
          <a:off x="10426700" y="164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18483</xdr:rowOff>
    </xdr:from>
    <xdr:ext cx="534377" cy="259045"/>
    <xdr:sp macro="" textlink="">
      <xdr:nvSpPr>
        <xdr:cNvPr id="474" name="普通建設事業費 （ うち更新整備　）該当値テキスト"/>
        <xdr:cNvSpPr txBox="1"/>
      </xdr:nvSpPr>
      <xdr:spPr>
        <a:xfrm>
          <a:off x="10528300" y="163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40,346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92672</xdr:rowOff>
    </xdr:from>
    <xdr:to>
      <xdr:col>14</xdr:col>
      <xdr:colOff>79375</xdr:colOff>
      <xdr:row>97</xdr:row>
      <xdr:rowOff>22822</xdr:rowOff>
    </xdr:to>
    <xdr:sp macro="" textlink="">
      <xdr:nvSpPr>
        <xdr:cNvPr id="475" name="円/楕円 474"/>
        <xdr:cNvSpPr/>
      </xdr:nvSpPr>
      <xdr:spPr>
        <a:xfrm>
          <a:off x="9588500" y="165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39349</xdr:rowOff>
    </xdr:from>
    <xdr:ext cx="534377" cy="259045"/>
    <xdr:sp macro="" textlink="">
      <xdr:nvSpPr>
        <xdr:cNvPr id="476" name="テキスト ボックス 475"/>
        <xdr:cNvSpPr txBox="1"/>
      </xdr:nvSpPr>
      <xdr:spPr>
        <a:xfrm>
          <a:off x="9372111" y="1632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169227</xdr:rowOff>
    </xdr:from>
    <xdr:to>
      <xdr:col>12</xdr:col>
      <xdr:colOff>561975</xdr:colOff>
      <xdr:row>96</xdr:row>
      <xdr:rowOff>99377</xdr:rowOff>
    </xdr:to>
    <xdr:sp macro="" textlink="">
      <xdr:nvSpPr>
        <xdr:cNvPr id="477" name="円/楕円 476"/>
        <xdr:cNvSpPr/>
      </xdr:nvSpPr>
      <xdr:spPr>
        <a:xfrm>
          <a:off x="8699500" y="1645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115904</xdr:rowOff>
    </xdr:from>
    <xdr:ext cx="534377" cy="259045"/>
    <xdr:sp macro="" textlink="">
      <xdr:nvSpPr>
        <xdr:cNvPr id="478" name="テキスト ボックス 477"/>
        <xdr:cNvSpPr txBox="1"/>
      </xdr:nvSpPr>
      <xdr:spPr>
        <a:xfrm>
          <a:off x="8483111" y="162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9" name="直線コネクタ 48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0" name="テキスト ボックス 48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1" name="直線コネクタ 49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2" name="テキスト ボックス 49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3" name="直線コネクタ 49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4" name="テキスト ボックス 49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5" name="直線コネクタ 49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6" name="テキスト ボックス 49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500" name="直線コネクタ 499"/>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50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2" name="直線コネクタ 50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3"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4" name="直線コネクタ 503"/>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139357</xdr:rowOff>
    </xdr:from>
    <xdr:to>
      <xdr:col>23</xdr:col>
      <xdr:colOff>517525</xdr:colOff>
      <xdr:row>38</xdr:row>
      <xdr:rowOff>139700</xdr:rowOff>
    </xdr:to>
    <xdr:cxnSp macro="">
      <xdr:nvCxnSpPr>
        <xdr:cNvPr id="505" name="直線コネクタ 504"/>
        <xdr:cNvCxnSpPr/>
      </xdr:nvCxnSpPr>
      <xdr:spPr>
        <a:xfrm>
          <a:off x="15481300" y="665445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6"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7" name="フローチャート : 判断 506"/>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137757</xdr:rowOff>
    </xdr:from>
    <xdr:to>
      <xdr:col>22</xdr:col>
      <xdr:colOff>365125</xdr:colOff>
      <xdr:row>38</xdr:row>
      <xdr:rowOff>139357</xdr:rowOff>
    </xdr:to>
    <xdr:cxnSp macro="">
      <xdr:nvCxnSpPr>
        <xdr:cNvPr id="508" name="直線コネクタ 507"/>
        <xdr:cNvCxnSpPr/>
      </xdr:nvCxnSpPr>
      <xdr:spPr>
        <a:xfrm>
          <a:off x="14592300" y="665285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9" name="フローチャート : 判断 508"/>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10" name="テキスト ボックス 509"/>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63073</xdr:rowOff>
    </xdr:from>
    <xdr:to>
      <xdr:col>21</xdr:col>
      <xdr:colOff>161925</xdr:colOff>
      <xdr:row>38</xdr:row>
      <xdr:rowOff>137757</xdr:rowOff>
    </xdr:to>
    <xdr:cxnSp macro="">
      <xdr:nvCxnSpPr>
        <xdr:cNvPr id="511" name="直線コネクタ 510"/>
        <xdr:cNvCxnSpPr/>
      </xdr:nvCxnSpPr>
      <xdr:spPr>
        <a:xfrm>
          <a:off x="13703300" y="6578173"/>
          <a:ext cx="889000" cy="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2" name="フローチャート : 判断 511"/>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3" name="テキスト ボックス 512"/>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57747</xdr:rowOff>
    </xdr:from>
    <xdr:to>
      <xdr:col>19</xdr:col>
      <xdr:colOff>644525</xdr:colOff>
      <xdr:row>38</xdr:row>
      <xdr:rowOff>63073</xdr:rowOff>
    </xdr:to>
    <xdr:cxnSp macro="">
      <xdr:nvCxnSpPr>
        <xdr:cNvPr id="514" name="直線コネクタ 513"/>
        <xdr:cNvCxnSpPr/>
      </xdr:nvCxnSpPr>
      <xdr:spPr>
        <a:xfrm>
          <a:off x="12814300" y="6572847"/>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5" name="フローチャート : 判断 514"/>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6" name="テキスト ボックス 515"/>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7" name="フローチャート : 判断 516"/>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8" name="テキスト ボックス 517"/>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4" name="円/楕円 52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25"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88557</xdr:rowOff>
    </xdr:from>
    <xdr:to>
      <xdr:col>22</xdr:col>
      <xdr:colOff>415925</xdr:colOff>
      <xdr:row>39</xdr:row>
      <xdr:rowOff>18707</xdr:rowOff>
    </xdr:to>
    <xdr:sp macro="" textlink="">
      <xdr:nvSpPr>
        <xdr:cNvPr id="526" name="円/楕円 525"/>
        <xdr:cNvSpPr/>
      </xdr:nvSpPr>
      <xdr:spPr>
        <a:xfrm>
          <a:off x="15430500" y="66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9834</xdr:rowOff>
    </xdr:from>
    <xdr:ext cx="313932" cy="259045"/>
    <xdr:sp macro="" textlink="">
      <xdr:nvSpPr>
        <xdr:cNvPr id="527" name="テキスト ボックス 526"/>
        <xdr:cNvSpPr txBox="1"/>
      </xdr:nvSpPr>
      <xdr:spPr>
        <a:xfrm>
          <a:off x="15324333" y="6696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86957</xdr:rowOff>
    </xdr:from>
    <xdr:to>
      <xdr:col>21</xdr:col>
      <xdr:colOff>212725</xdr:colOff>
      <xdr:row>39</xdr:row>
      <xdr:rowOff>17107</xdr:rowOff>
    </xdr:to>
    <xdr:sp macro="" textlink="">
      <xdr:nvSpPr>
        <xdr:cNvPr id="528" name="円/楕円 527"/>
        <xdr:cNvSpPr/>
      </xdr:nvSpPr>
      <xdr:spPr>
        <a:xfrm>
          <a:off x="14541500" y="66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8234</xdr:rowOff>
    </xdr:from>
    <xdr:ext cx="313932" cy="259045"/>
    <xdr:sp macro="" textlink="">
      <xdr:nvSpPr>
        <xdr:cNvPr id="529" name="テキスト ボックス 528"/>
        <xdr:cNvSpPr txBox="1"/>
      </xdr:nvSpPr>
      <xdr:spPr>
        <a:xfrm>
          <a:off x="14435333" y="6694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12273</xdr:rowOff>
    </xdr:from>
    <xdr:to>
      <xdr:col>20</xdr:col>
      <xdr:colOff>9525</xdr:colOff>
      <xdr:row>38</xdr:row>
      <xdr:rowOff>113873</xdr:rowOff>
    </xdr:to>
    <xdr:sp macro="" textlink="">
      <xdr:nvSpPr>
        <xdr:cNvPr id="530" name="円/楕円 529"/>
        <xdr:cNvSpPr/>
      </xdr:nvSpPr>
      <xdr:spPr>
        <a:xfrm>
          <a:off x="13652500" y="65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105000</xdr:rowOff>
    </xdr:from>
    <xdr:ext cx="469744" cy="259045"/>
    <xdr:sp macro="" textlink="">
      <xdr:nvSpPr>
        <xdr:cNvPr id="531" name="テキスト ボックス 530"/>
        <xdr:cNvSpPr txBox="1"/>
      </xdr:nvSpPr>
      <xdr:spPr>
        <a:xfrm>
          <a:off x="13468427" y="66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6947</xdr:rowOff>
    </xdr:from>
    <xdr:to>
      <xdr:col>18</xdr:col>
      <xdr:colOff>492125</xdr:colOff>
      <xdr:row>38</xdr:row>
      <xdr:rowOff>108547</xdr:rowOff>
    </xdr:to>
    <xdr:sp macro="" textlink="">
      <xdr:nvSpPr>
        <xdr:cNvPr id="532" name="円/楕円 531"/>
        <xdr:cNvSpPr/>
      </xdr:nvSpPr>
      <xdr:spPr>
        <a:xfrm>
          <a:off x="12763500" y="65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99674</xdr:rowOff>
    </xdr:from>
    <xdr:ext cx="469744" cy="259045"/>
    <xdr:sp macro="" textlink="">
      <xdr:nvSpPr>
        <xdr:cNvPr id="533" name="テキスト ボックス 532"/>
        <xdr:cNvSpPr txBox="1"/>
      </xdr:nvSpPr>
      <xdr:spPr>
        <a:xfrm>
          <a:off x="12579427" y="66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6" name="直線コネクタ 605"/>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7"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8" name="直線コネクタ 607"/>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9"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10" name="直線コネクタ 609"/>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36055</xdr:rowOff>
    </xdr:from>
    <xdr:to>
      <xdr:col>23</xdr:col>
      <xdr:colOff>517525</xdr:colOff>
      <xdr:row>74</xdr:row>
      <xdr:rowOff>37617</xdr:rowOff>
    </xdr:to>
    <xdr:cxnSp macro="">
      <xdr:nvCxnSpPr>
        <xdr:cNvPr id="611" name="直線コネクタ 610"/>
        <xdr:cNvCxnSpPr/>
      </xdr:nvCxnSpPr>
      <xdr:spPr>
        <a:xfrm>
          <a:off x="15481300" y="12723355"/>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2"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3" name="フローチャート : 判断 612"/>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23787</xdr:rowOff>
    </xdr:from>
    <xdr:to>
      <xdr:col>22</xdr:col>
      <xdr:colOff>365125</xdr:colOff>
      <xdr:row>74</xdr:row>
      <xdr:rowOff>36055</xdr:rowOff>
    </xdr:to>
    <xdr:cxnSp macro="">
      <xdr:nvCxnSpPr>
        <xdr:cNvPr id="614" name="直線コネクタ 613"/>
        <xdr:cNvCxnSpPr/>
      </xdr:nvCxnSpPr>
      <xdr:spPr>
        <a:xfrm>
          <a:off x="14592300" y="12711087"/>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5" name="フローチャート : 判断 614"/>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6" name="テキスト ボックス 615"/>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23787</xdr:rowOff>
    </xdr:from>
    <xdr:to>
      <xdr:col>21</xdr:col>
      <xdr:colOff>161925</xdr:colOff>
      <xdr:row>74</xdr:row>
      <xdr:rowOff>41872</xdr:rowOff>
    </xdr:to>
    <xdr:cxnSp macro="">
      <xdr:nvCxnSpPr>
        <xdr:cNvPr id="617" name="直線コネクタ 616"/>
        <xdr:cNvCxnSpPr/>
      </xdr:nvCxnSpPr>
      <xdr:spPr>
        <a:xfrm flipV="1">
          <a:off x="13703300" y="12711087"/>
          <a:ext cx="889000" cy="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8" name="フローチャート : 判断 617"/>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9" name="テキスト ボックス 618"/>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41872</xdr:rowOff>
    </xdr:from>
    <xdr:to>
      <xdr:col>19</xdr:col>
      <xdr:colOff>644525</xdr:colOff>
      <xdr:row>74</xdr:row>
      <xdr:rowOff>44679</xdr:rowOff>
    </xdr:to>
    <xdr:cxnSp macro="">
      <xdr:nvCxnSpPr>
        <xdr:cNvPr id="620" name="直線コネクタ 619"/>
        <xdr:cNvCxnSpPr/>
      </xdr:nvCxnSpPr>
      <xdr:spPr>
        <a:xfrm flipV="1">
          <a:off x="12814300" y="12729172"/>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21" name="フローチャート : 判断 620"/>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2" name="テキスト ボックス 621"/>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3" name="フローチャート : 判断 622"/>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4" name="テキスト ボックス 623"/>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158267</xdr:rowOff>
    </xdr:from>
    <xdr:to>
      <xdr:col>23</xdr:col>
      <xdr:colOff>568325</xdr:colOff>
      <xdr:row>74</xdr:row>
      <xdr:rowOff>88417</xdr:rowOff>
    </xdr:to>
    <xdr:sp macro="" textlink="">
      <xdr:nvSpPr>
        <xdr:cNvPr id="630" name="円/楕円 629"/>
        <xdr:cNvSpPr/>
      </xdr:nvSpPr>
      <xdr:spPr>
        <a:xfrm>
          <a:off x="16268700" y="126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9694</xdr:rowOff>
    </xdr:from>
    <xdr:ext cx="534377" cy="259045"/>
    <xdr:sp macro="" textlink="">
      <xdr:nvSpPr>
        <xdr:cNvPr id="631" name="公債費該当値テキスト"/>
        <xdr:cNvSpPr txBox="1"/>
      </xdr:nvSpPr>
      <xdr:spPr>
        <a:xfrm>
          <a:off x="16370300" y="125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68,038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156705</xdr:rowOff>
    </xdr:from>
    <xdr:to>
      <xdr:col>22</xdr:col>
      <xdr:colOff>415925</xdr:colOff>
      <xdr:row>74</xdr:row>
      <xdr:rowOff>86855</xdr:rowOff>
    </xdr:to>
    <xdr:sp macro="" textlink="">
      <xdr:nvSpPr>
        <xdr:cNvPr id="632" name="円/楕円 631"/>
        <xdr:cNvSpPr/>
      </xdr:nvSpPr>
      <xdr:spPr>
        <a:xfrm>
          <a:off x="15430500" y="126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103382</xdr:rowOff>
    </xdr:from>
    <xdr:ext cx="534377" cy="259045"/>
    <xdr:sp macro="" textlink="">
      <xdr:nvSpPr>
        <xdr:cNvPr id="633" name="テキスト ボックス 632"/>
        <xdr:cNvSpPr txBox="1"/>
      </xdr:nvSpPr>
      <xdr:spPr>
        <a:xfrm>
          <a:off x="15214111" y="124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144437</xdr:rowOff>
    </xdr:from>
    <xdr:to>
      <xdr:col>21</xdr:col>
      <xdr:colOff>212725</xdr:colOff>
      <xdr:row>74</xdr:row>
      <xdr:rowOff>74587</xdr:rowOff>
    </xdr:to>
    <xdr:sp macro="" textlink="">
      <xdr:nvSpPr>
        <xdr:cNvPr id="634" name="円/楕円 633"/>
        <xdr:cNvSpPr/>
      </xdr:nvSpPr>
      <xdr:spPr>
        <a:xfrm>
          <a:off x="14541500" y="126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91114</xdr:rowOff>
    </xdr:from>
    <xdr:ext cx="534377" cy="259045"/>
    <xdr:sp macro="" textlink="">
      <xdr:nvSpPr>
        <xdr:cNvPr id="635" name="テキスト ボックス 634"/>
        <xdr:cNvSpPr txBox="1"/>
      </xdr:nvSpPr>
      <xdr:spPr>
        <a:xfrm>
          <a:off x="14325111" y="124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162522</xdr:rowOff>
    </xdr:from>
    <xdr:to>
      <xdr:col>20</xdr:col>
      <xdr:colOff>9525</xdr:colOff>
      <xdr:row>74</xdr:row>
      <xdr:rowOff>92672</xdr:rowOff>
    </xdr:to>
    <xdr:sp macro="" textlink="">
      <xdr:nvSpPr>
        <xdr:cNvPr id="636" name="円/楕円 635"/>
        <xdr:cNvSpPr/>
      </xdr:nvSpPr>
      <xdr:spPr>
        <a:xfrm>
          <a:off x="13652500" y="1267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109199</xdr:rowOff>
    </xdr:from>
    <xdr:ext cx="534377" cy="259045"/>
    <xdr:sp macro="" textlink="">
      <xdr:nvSpPr>
        <xdr:cNvPr id="637" name="テキスト ボックス 636"/>
        <xdr:cNvSpPr txBox="1"/>
      </xdr:nvSpPr>
      <xdr:spPr>
        <a:xfrm>
          <a:off x="13436111" y="1245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67,703</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165329</xdr:rowOff>
    </xdr:from>
    <xdr:to>
      <xdr:col>18</xdr:col>
      <xdr:colOff>492125</xdr:colOff>
      <xdr:row>74</xdr:row>
      <xdr:rowOff>95479</xdr:rowOff>
    </xdr:to>
    <xdr:sp macro="" textlink="">
      <xdr:nvSpPr>
        <xdr:cNvPr id="638" name="円/楕円 637"/>
        <xdr:cNvSpPr/>
      </xdr:nvSpPr>
      <xdr:spPr>
        <a:xfrm>
          <a:off x="12763500" y="1268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112006</xdr:rowOff>
    </xdr:from>
    <xdr:ext cx="534377" cy="259045"/>
    <xdr:sp macro="" textlink="">
      <xdr:nvSpPr>
        <xdr:cNvPr id="639" name="テキスト ボックス 638"/>
        <xdr:cNvSpPr txBox="1"/>
      </xdr:nvSpPr>
      <xdr:spPr>
        <a:xfrm>
          <a:off x="12547111" y="1245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5" name="テキスト ボックス 65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7" name="テキスト ボックス 65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3" name="直線コネクタ 662"/>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4"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5" name="直線コネクタ 664"/>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6"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7" name="直線コネクタ 666"/>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26327</xdr:rowOff>
    </xdr:from>
    <xdr:to>
      <xdr:col>23</xdr:col>
      <xdr:colOff>517525</xdr:colOff>
      <xdr:row>97</xdr:row>
      <xdr:rowOff>43295</xdr:rowOff>
    </xdr:to>
    <xdr:cxnSp macro="">
      <xdr:nvCxnSpPr>
        <xdr:cNvPr id="668" name="直線コネクタ 667"/>
        <xdr:cNvCxnSpPr/>
      </xdr:nvCxnSpPr>
      <xdr:spPr>
        <a:xfrm>
          <a:off x="15481300" y="16656977"/>
          <a:ext cx="838200" cy="1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9"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70" name="フローチャート : 判断 669"/>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26327</xdr:rowOff>
    </xdr:from>
    <xdr:to>
      <xdr:col>22</xdr:col>
      <xdr:colOff>365125</xdr:colOff>
      <xdr:row>98</xdr:row>
      <xdr:rowOff>56211</xdr:rowOff>
    </xdr:to>
    <xdr:cxnSp macro="">
      <xdr:nvCxnSpPr>
        <xdr:cNvPr id="671" name="直線コネクタ 670"/>
        <xdr:cNvCxnSpPr/>
      </xdr:nvCxnSpPr>
      <xdr:spPr>
        <a:xfrm flipV="1">
          <a:off x="14592300" y="16656977"/>
          <a:ext cx="889000" cy="20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2" name="フローチャート : 判断 671"/>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3" name="テキスト ボックス 672"/>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134607</xdr:rowOff>
    </xdr:from>
    <xdr:to>
      <xdr:col>21</xdr:col>
      <xdr:colOff>161925</xdr:colOff>
      <xdr:row>98</xdr:row>
      <xdr:rowOff>56211</xdr:rowOff>
    </xdr:to>
    <xdr:cxnSp macro="">
      <xdr:nvCxnSpPr>
        <xdr:cNvPr id="674" name="直線コネクタ 673"/>
        <xdr:cNvCxnSpPr/>
      </xdr:nvCxnSpPr>
      <xdr:spPr>
        <a:xfrm>
          <a:off x="13703300" y="16765257"/>
          <a:ext cx="889000" cy="9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5" name="フローチャート : 判断 674"/>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6" name="テキスト ボックス 675"/>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77991</xdr:rowOff>
    </xdr:from>
    <xdr:to>
      <xdr:col>19</xdr:col>
      <xdr:colOff>644525</xdr:colOff>
      <xdr:row>97</xdr:row>
      <xdr:rowOff>134607</xdr:rowOff>
    </xdr:to>
    <xdr:cxnSp macro="">
      <xdr:nvCxnSpPr>
        <xdr:cNvPr id="677" name="直線コネクタ 676"/>
        <xdr:cNvCxnSpPr/>
      </xdr:nvCxnSpPr>
      <xdr:spPr>
        <a:xfrm>
          <a:off x="12814300" y="16708641"/>
          <a:ext cx="889000" cy="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8" name="フローチャート : 判断 677"/>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9" name="テキスト ボックス 678"/>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80" name="フローチャート : 判断 679"/>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81" name="テキスト ボックス 680"/>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163945</xdr:rowOff>
    </xdr:from>
    <xdr:to>
      <xdr:col>23</xdr:col>
      <xdr:colOff>568325</xdr:colOff>
      <xdr:row>97</xdr:row>
      <xdr:rowOff>94095</xdr:rowOff>
    </xdr:to>
    <xdr:sp macro="" textlink="">
      <xdr:nvSpPr>
        <xdr:cNvPr id="687" name="円/楕円 686"/>
        <xdr:cNvSpPr/>
      </xdr:nvSpPr>
      <xdr:spPr>
        <a:xfrm>
          <a:off x="16268700" y="166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15372</xdr:rowOff>
    </xdr:from>
    <xdr:ext cx="534377" cy="259045"/>
    <xdr:sp macro="" textlink="">
      <xdr:nvSpPr>
        <xdr:cNvPr id="688" name="積立金該当値テキスト"/>
        <xdr:cNvSpPr txBox="1"/>
      </xdr:nvSpPr>
      <xdr:spPr>
        <a:xfrm>
          <a:off x="16370300" y="164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27,091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146977</xdr:rowOff>
    </xdr:from>
    <xdr:to>
      <xdr:col>22</xdr:col>
      <xdr:colOff>415925</xdr:colOff>
      <xdr:row>97</xdr:row>
      <xdr:rowOff>77127</xdr:rowOff>
    </xdr:to>
    <xdr:sp macro="" textlink="">
      <xdr:nvSpPr>
        <xdr:cNvPr id="689" name="円/楕円 688"/>
        <xdr:cNvSpPr/>
      </xdr:nvSpPr>
      <xdr:spPr>
        <a:xfrm>
          <a:off x="15430500" y="166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93654</xdr:rowOff>
    </xdr:from>
    <xdr:ext cx="534377" cy="259045"/>
    <xdr:sp macro="" textlink="">
      <xdr:nvSpPr>
        <xdr:cNvPr id="690" name="テキスト ボックス 689"/>
        <xdr:cNvSpPr txBox="1"/>
      </xdr:nvSpPr>
      <xdr:spPr>
        <a:xfrm>
          <a:off x="15214111" y="163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5411</xdr:rowOff>
    </xdr:from>
    <xdr:to>
      <xdr:col>21</xdr:col>
      <xdr:colOff>212725</xdr:colOff>
      <xdr:row>98</xdr:row>
      <xdr:rowOff>107011</xdr:rowOff>
    </xdr:to>
    <xdr:sp macro="" textlink="">
      <xdr:nvSpPr>
        <xdr:cNvPr id="691" name="円/楕円 690"/>
        <xdr:cNvSpPr/>
      </xdr:nvSpPr>
      <xdr:spPr>
        <a:xfrm>
          <a:off x="14541500" y="168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98138</xdr:rowOff>
    </xdr:from>
    <xdr:ext cx="534377" cy="259045"/>
    <xdr:sp macro="" textlink="">
      <xdr:nvSpPr>
        <xdr:cNvPr id="692" name="テキスト ボックス 691"/>
        <xdr:cNvSpPr txBox="1"/>
      </xdr:nvSpPr>
      <xdr:spPr>
        <a:xfrm>
          <a:off x="14325111" y="1690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83807</xdr:rowOff>
    </xdr:from>
    <xdr:to>
      <xdr:col>20</xdr:col>
      <xdr:colOff>9525</xdr:colOff>
      <xdr:row>98</xdr:row>
      <xdr:rowOff>13957</xdr:rowOff>
    </xdr:to>
    <xdr:sp macro="" textlink="">
      <xdr:nvSpPr>
        <xdr:cNvPr id="693" name="円/楕円 692"/>
        <xdr:cNvSpPr/>
      </xdr:nvSpPr>
      <xdr:spPr>
        <a:xfrm>
          <a:off x="13652500" y="167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30484</xdr:rowOff>
    </xdr:from>
    <xdr:ext cx="534377" cy="259045"/>
    <xdr:sp macro="" textlink="">
      <xdr:nvSpPr>
        <xdr:cNvPr id="694" name="テキスト ボックス 693"/>
        <xdr:cNvSpPr txBox="1"/>
      </xdr:nvSpPr>
      <xdr:spPr>
        <a:xfrm>
          <a:off x="13436111" y="1648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27191</xdr:rowOff>
    </xdr:from>
    <xdr:to>
      <xdr:col>18</xdr:col>
      <xdr:colOff>492125</xdr:colOff>
      <xdr:row>97</xdr:row>
      <xdr:rowOff>128791</xdr:rowOff>
    </xdr:to>
    <xdr:sp macro="" textlink="">
      <xdr:nvSpPr>
        <xdr:cNvPr id="695" name="円/楕円 694"/>
        <xdr:cNvSpPr/>
      </xdr:nvSpPr>
      <xdr:spPr>
        <a:xfrm>
          <a:off x="12763500" y="166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119918</xdr:rowOff>
    </xdr:from>
    <xdr:ext cx="534377" cy="259045"/>
    <xdr:sp macro="" textlink="">
      <xdr:nvSpPr>
        <xdr:cNvPr id="696" name="テキスト ボックス 695"/>
        <xdr:cNvSpPr txBox="1"/>
      </xdr:nvSpPr>
      <xdr:spPr>
        <a:xfrm>
          <a:off x="12547111" y="1675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0" name="テキスト ボックス 70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2" name="テキスト ボックス 71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4" name="テキスト ボックス 71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20" name="直線コネクタ 719"/>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3"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4" name="直線コネクタ 723"/>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33782</xdr:rowOff>
    </xdr:from>
    <xdr:to>
      <xdr:col>32</xdr:col>
      <xdr:colOff>187325</xdr:colOff>
      <xdr:row>32</xdr:row>
      <xdr:rowOff>96266</xdr:rowOff>
    </xdr:to>
    <xdr:cxnSp macro="">
      <xdr:nvCxnSpPr>
        <xdr:cNvPr id="725" name="直線コネクタ 724"/>
        <xdr:cNvCxnSpPr/>
      </xdr:nvCxnSpPr>
      <xdr:spPr>
        <a:xfrm>
          <a:off x="21323300" y="5520182"/>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96537</xdr:rowOff>
    </xdr:from>
    <xdr:ext cx="469744" cy="259045"/>
    <xdr:sp macro="" textlink="">
      <xdr:nvSpPr>
        <xdr:cNvPr id="726" name="投資及び出資金平均値テキスト"/>
        <xdr:cNvSpPr txBox="1"/>
      </xdr:nvSpPr>
      <xdr:spPr>
        <a:xfrm>
          <a:off x="22212300" y="644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7" name="フローチャート : 判断 726"/>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33782</xdr:rowOff>
    </xdr:from>
    <xdr:to>
      <xdr:col>31</xdr:col>
      <xdr:colOff>34925</xdr:colOff>
      <xdr:row>32</xdr:row>
      <xdr:rowOff>123063</xdr:rowOff>
    </xdr:to>
    <xdr:cxnSp macro="">
      <xdr:nvCxnSpPr>
        <xdr:cNvPr id="728" name="直線コネクタ 727"/>
        <xdr:cNvCxnSpPr/>
      </xdr:nvCxnSpPr>
      <xdr:spPr>
        <a:xfrm flipV="1">
          <a:off x="20434300" y="5520182"/>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9" name="フローチャート : 判断 728"/>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24528</xdr:rowOff>
    </xdr:from>
    <xdr:ext cx="469744" cy="259045"/>
    <xdr:sp macro="" textlink="">
      <xdr:nvSpPr>
        <xdr:cNvPr id="730" name="テキスト ボックス 729"/>
        <xdr:cNvSpPr txBox="1"/>
      </xdr:nvSpPr>
      <xdr:spPr>
        <a:xfrm>
          <a:off x="21088427"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123063</xdr:rowOff>
    </xdr:from>
    <xdr:to>
      <xdr:col>29</xdr:col>
      <xdr:colOff>517525</xdr:colOff>
      <xdr:row>32</xdr:row>
      <xdr:rowOff>144018</xdr:rowOff>
    </xdr:to>
    <xdr:cxnSp macro="">
      <xdr:nvCxnSpPr>
        <xdr:cNvPr id="731" name="直線コネクタ 730"/>
        <xdr:cNvCxnSpPr/>
      </xdr:nvCxnSpPr>
      <xdr:spPr>
        <a:xfrm flipV="1">
          <a:off x="19545300" y="5609463"/>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2" name="フローチャート : 判断 731"/>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99712</xdr:rowOff>
    </xdr:from>
    <xdr:ext cx="469744" cy="259045"/>
    <xdr:sp macro="" textlink="">
      <xdr:nvSpPr>
        <xdr:cNvPr id="733" name="テキスト ボックス 732"/>
        <xdr:cNvSpPr txBox="1"/>
      </xdr:nvSpPr>
      <xdr:spPr>
        <a:xfrm>
          <a:off x="20199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29</xdr:row>
      <xdr:rowOff>167640</xdr:rowOff>
    </xdr:from>
    <xdr:to>
      <xdr:col>28</xdr:col>
      <xdr:colOff>314325</xdr:colOff>
      <xdr:row>32</xdr:row>
      <xdr:rowOff>144018</xdr:rowOff>
    </xdr:to>
    <xdr:cxnSp macro="">
      <xdr:nvCxnSpPr>
        <xdr:cNvPr id="734" name="直線コネクタ 733"/>
        <xdr:cNvCxnSpPr/>
      </xdr:nvCxnSpPr>
      <xdr:spPr>
        <a:xfrm>
          <a:off x="18656300" y="5139690"/>
          <a:ext cx="889000" cy="49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5" name="フローチャート : 判断 734"/>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43832</xdr:rowOff>
    </xdr:from>
    <xdr:ext cx="469744" cy="259045"/>
    <xdr:sp macro="" textlink="">
      <xdr:nvSpPr>
        <xdr:cNvPr id="736" name="テキスト ボックス 735"/>
        <xdr:cNvSpPr txBox="1"/>
      </xdr:nvSpPr>
      <xdr:spPr>
        <a:xfrm>
          <a:off x="19310427"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7" name="フローチャート : 判断 736"/>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69740</xdr:rowOff>
    </xdr:from>
    <xdr:ext cx="469744" cy="259045"/>
    <xdr:sp macro="" textlink="">
      <xdr:nvSpPr>
        <xdr:cNvPr id="738" name="テキスト ボックス 737"/>
        <xdr:cNvSpPr txBox="1"/>
      </xdr:nvSpPr>
      <xdr:spPr>
        <a:xfrm>
          <a:off x="18421427"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45466</xdr:rowOff>
    </xdr:from>
    <xdr:to>
      <xdr:col>32</xdr:col>
      <xdr:colOff>238125</xdr:colOff>
      <xdr:row>32</xdr:row>
      <xdr:rowOff>147066</xdr:rowOff>
    </xdr:to>
    <xdr:sp macro="" textlink="">
      <xdr:nvSpPr>
        <xdr:cNvPr id="744" name="円/楕円 743"/>
        <xdr:cNvSpPr/>
      </xdr:nvSpPr>
      <xdr:spPr>
        <a:xfrm>
          <a:off x="22110700" y="55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68343</xdr:rowOff>
    </xdr:from>
    <xdr:ext cx="469744" cy="259045"/>
    <xdr:sp macro="" textlink="">
      <xdr:nvSpPr>
        <xdr:cNvPr id="745" name="投資及び出資金該当値テキスト"/>
        <xdr:cNvSpPr txBox="1"/>
      </xdr:nvSpPr>
      <xdr:spPr>
        <a:xfrm>
          <a:off x="22212300" y="538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9,042</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154432</xdr:rowOff>
    </xdr:from>
    <xdr:to>
      <xdr:col>31</xdr:col>
      <xdr:colOff>85725</xdr:colOff>
      <xdr:row>32</xdr:row>
      <xdr:rowOff>84582</xdr:rowOff>
    </xdr:to>
    <xdr:sp macro="" textlink="">
      <xdr:nvSpPr>
        <xdr:cNvPr id="746" name="円/楕円 745"/>
        <xdr:cNvSpPr/>
      </xdr:nvSpPr>
      <xdr:spPr>
        <a:xfrm>
          <a:off x="21272500" y="54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30</xdr:row>
      <xdr:rowOff>101109</xdr:rowOff>
    </xdr:from>
    <xdr:ext cx="469744" cy="259045"/>
    <xdr:sp macro="" textlink="">
      <xdr:nvSpPr>
        <xdr:cNvPr id="747" name="テキスト ボックス 746"/>
        <xdr:cNvSpPr txBox="1"/>
      </xdr:nvSpPr>
      <xdr:spPr>
        <a:xfrm>
          <a:off x="21088427" y="52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9,534</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72263</xdr:rowOff>
    </xdr:from>
    <xdr:to>
      <xdr:col>29</xdr:col>
      <xdr:colOff>568325</xdr:colOff>
      <xdr:row>33</xdr:row>
      <xdr:rowOff>2413</xdr:rowOff>
    </xdr:to>
    <xdr:sp macro="" textlink="">
      <xdr:nvSpPr>
        <xdr:cNvPr id="748" name="円/楕円 747"/>
        <xdr:cNvSpPr/>
      </xdr:nvSpPr>
      <xdr:spPr>
        <a:xfrm>
          <a:off x="20383500" y="555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18940</xdr:rowOff>
    </xdr:from>
    <xdr:ext cx="469744" cy="259045"/>
    <xdr:sp macro="" textlink="">
      <xdr:nvSpPr>
        <xdr:cNvPr id="749" name="テキスト ボックス 748"/>
        <xdr:cNvSpPr txBox="1"/>
      </xdr:nvSpPr>
      <xdr:spPr>
        <a:xfrm>
          <a:off x="20199427" y="533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93218</xdr:rowOff>
    </xdr:from>
    <xdr:to>
      <xdr:col>28</xdr:col>
      <xdr:colOff>365125</xdr:colOff>
      <xdr:row>33</xdr:row>
      <xdr:rowOff>23368</xdr:rowOff>
    </xdr:to>
    <xdr:sp macro="" textlink="">
      <xdr:nvSpPr>
        <xdr:cNvPr id="750" name="円/楕円 749"/>
        <xdr:cNvSpPr/>
      </xdr:nvSpPr>
      <xdr:spPr>
        <a:xfrm>
          <a:off x="19494500" y="557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39895</xdr:rowOff>
    </xdr:from>
    <xdr:ext cx="469744" cy="259045"/>
    <xdr:sp macro="" textlink="">
      <xdr:nvSpPr>
        <xdr:cNvPr id="751" name="テキスト ボックス 750"/>
        <xdr:cNvSpPr txBox="1"/>
      </xdr:nvSpPr>
      <xdr:spPr>
        <a:xfrm>
          <a:off x="19310427" y="535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8,666</a:t>
          </a:r>
          <a:endParaRPr kumimoji="1" lang="ja-JP" altLang="en-US" sz="1000" b="1">
            <a:solidFill>
              <a:srgbClr val="FF0000"/>
            </a:solidFill>
            <a:latin typeface="ＭＳ Ｐゴシック"/>
          </a:endParaRPr>
        </a:p>
      </xdr:txBody>
    </xdr:sp>
    <xdr:clientData/>
  </xdr:oneCellAnchor>
  <xdr:twoCellAnchor>
    <xdr:from>
      <xdr:col>27</xdr:col>
      <xdr:colOff>60325</xdr:colOff>
      <xdr:row>29</xdr:row>
      <xdr:rowOff>116840</xdr:rowOff>
    </xdr:from>
    <xdr:to>
      <xdr:col>27</xdr:col>
      <xdr:colOff>161925</xdr:colOff>
      <xdr:row>30</xdr:row>
      <xdr:rowOff>46990</xdr:rowOff>
    </xdr:to>
    <xdr:sp macro="" textlink="">
      <xdr:nvSpPr>
        <xdr:cNvPr id="752" name="円/楕円 751"/>
        <xdr:cNvSpPr/>
      </xdr:nvSpPr>
      <xdr:spPr>
        <a:xfrm>
          <a:off x="18605500" y="508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28</xdr:row>
      <xdr:rowOff>63517</xdr:rowOff>
    </xdr:from>
    <xdr:ext cx="534377" cy="259045"/>
    <xdr:sp macro="" textlink="">
      <xdr:nvSpPr>
        <xdr:cNvPr id="753" name="テキスト ボックス 752"/>
        <xdr:cNvSpPr txBox="1"/>
      </xdr:nvSpPr>
      <xdr:spPr>
        <a:xfrm>
          <a:off x="18389111" y="486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7" name="直線コネクタ 776"/>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80"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81" name="直線コネクタ 780"/>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17361</xdr:rowOff>
    </xdr:from>
    <xdr:to>
      <xdr:col>32</xdr:col>
      <xdr:colOff>187325</xdr:colOff>
      <xdr:row>56</xdr:row>
      <xdr:rowOff>22733</xdr:rowOff>
    </xdr:to>
    <xdr:cxnSp macro="">
      <xdr:nvCxnSpPr>
        <xdr:cNvPr id="782" name="直線コネクタ 781"/>
        <xdr:cNvCxnSpPr/>
      </xdr:nvCxnSpPr>
      <xdr:spPr>
        <a:xfrm>
          <a:off x="21323300" y="9618561"/>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83"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4" name="フローチャート : 判断 783"/>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16370</xdr:rowOff>
    </xdr:from>
    <xdr:to>
      <xdr:col>31</xdr:col>
      <xdr:colOff>34925</xdr:colOff>
      <xdr:row>56</xdr:row>
      <xdr:rowOff>17361</xdr:rowOff>
    </xdr:to>
    <xdr:cxnSp macro="">
      <xdr:nvCxnSpPr>
        <xdr:cNvPr id="785" name="直線コネクタ 784"/>
        <xdr:cNvCxnSpPr/>
      </xdr:nvCxnSpPr>
      <xdr:spPr>
        <a:xfrm>
          <a:off x="20434300" y="9617570"/>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6" name="フローチャート : 判断 785"/>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8767</xdr:rowOff>
    </xdr:from>
    <xdr:ext cx="469744" cy="259045"/>
    <xdr:sp macro="" textlink="">
      <xdr:nvSpPr>
        <xdr:cNvPr id="787" name="テキスト ボックス 786"/>
        <xdr:cNvSpPr txBox="1"/>
      </xdr:nvSpPr>
      <xdr:spPr>
        <a:xfrm>
          <a:off x="21088427"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145720</xdr:rowOff>
    </xdr:from>
    <xdr:to>
      <xdr:col>29</xdr:col>
      <xdr:colOff>517525</xdr:colOff>
      <xdr:row>56</xdr:row>
      <xdr:rowOff>16370</xdr:rowOff>
    </xdr:to>
    <xdr:cxnSp macro="">
      <xdr:nvCxnSpPr>
        <xdr:cNvPr id="788" name="直線コネクタ 787"/>
        <xdr:cNvCxnSpPr/>
      </xdr:nvCxnSpPr>
      <xdr:spPr>
        <a:xfrm>
          <a:off x="19545300" y="9575470"/>
          <a:ext cx="889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9" name="フローチャート : 判断 788"/>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90" name="テキスト ボックス 789"/>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145720</xdr:rowOff>
    </xdr:from>
    <xdr:to>
      <xdr:col>28</xdr:col>
      <xdr:colOff>314325</xdr:colOff>
      <xdr:row>56</xdr:row>
      <xdr:rowOff>46889</xdr:rowOff>
    </xdr:to>
    <xdr:cxnSp macro="">
      <xdr:nvCxnSpPr>
        <xdr:cNvPr id="791" name="直線コネクタ 790"/>
        <xdr:cNvCxnSpPr/>
      </xdr:nvCxnSpPr>
      <xdr:spPr>
        <a:xfrm flipV="1">
          <a:off x="18656300" y="9575470"/>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2" name="フローチャート : 判断 791"/>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93" name="テキスト ボックス 792"/>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4" name="フローチャート : 判断 793"/>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95" name="テキスト ボックス 794"/>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143383</xdr:rowOff>
    </xdr:from>
    <xdr:to>
      <xdr:col>32</xdr:col>
      <xdr:colOff>238125</xdr:colOff>
      <xdr:row>56</xdr:row>
      <xdr:rowOff>73533</xdr:rowOff>
    </xdr:to>
    <xdr:sp macro="" textlink="">
      <xdr:nvSpPr>
        <xdr:cNvPr id="801" name="円/楕円 800"/>
        <xdr:cNvSpPr/>
      </xdr:nvSpPr>
      <xdr:spPr>
        <a:xfrm>
          <a:off x="22110700" y="95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166260</xdr:rowOff>
    </xdr:from>
    <xdr:ext cx="534377" cy="259045"/>
    <xdr:sp macro="" textlink="">
      <xdr:nvSpPr>
        <xdr:cNvPr id="802" name="貸付金該当値テキスト"/>
        <xdr:cNvSpPr txBox="1"/>
      </xdr:nvSpPr>
      <xdr:spPr>
        <a:xfrm>
          <a:off x="22212300" y="942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14,070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138011</xdr:rowOff>
    </xdr:from>
    <xdr:to>
      <xdr:col>31</xdr:col>
      <xdr:colOff>85725</xdr:colOff>
      <xdr:row>56</xdr:row>
      <xdr:rowOff>68161</xdr:rowOff>
    </xdr:to>
    <xdr:sp macro="" textlink="">
      <xdr:nvSpPr>
        <xdr:cNvPr id="803" name="円/楕円 802"/>
        <xdr:cNvSpPr/>
      </xdr:nvSpPr>
      <xdr:spPr>
        <a:xfrm>
          <a:off x="21272500" y="95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84688</xdr:rowOff>
    </xdr:from>
    <xdr:ext cx="534377" cy="259045"/>
    <xdr:sp macro="" textlink="">
      <xdr:nvSpPr>
        <xdr:cNvPr id="804" name="テキスト ボックス 803"/>
        <xdr:cNvSpPr txBox="1"/>
      </xdr:nvSpPr>
      <xdr:spPr>
        <a:xfrm>
          <a:off x="21056111" y="934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14,211</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137020</xdr:rowOff>
    </xdr:from>
    <xdr:to>
      <xdr:col>29</xdr:col>
      <xdr:colOff>568325</xdr:colOff>
      <xdr:row>56</xdr:row>
      <xdr:rowOff>67170</xdr:rowOff>
    </xdr:to>
    <xdr:sp macro="" textlink="">
      <xdr:nvSpPr>
        <xdr:cNvPr id="805" name="円/楕円 804"/>
        <xdr:cNvSpPr/>
      </xdr:nvSpPr>
      <xdr:spPr>
        <a:xfrm>
          <a:off x="20383500" y="95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83697</xdr:rowOff>
    </xdr:from>
    <xdr:ext cx="534377" cy="259045"/>
    <xdr:sp macro="" textlink="">
      <xdr:nvSpPr>
        <xdr:cNvPr id="806" name="テキスト ボックス 805"/>
        <xdr:cNvSpPr txBox="1"/>
      </xdr:nvSpPr>
      <xdr:spPr>
        <a:xfrm>
          <a:off x="20167111" y="9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14,237</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94920</xdr:rowOff>
    </xdr:from>
    <xdr:to>
      <xdr:col>28</xdr:col>
      <xdr:colOff>365125</xdr:colOff>
      <xdr:row>56</xdr:row>
      <xdr:rowOff>25070</xdr:rowOff>
    </xdr:to>
    <xdr:sp macro="" textlink="">
      <xdr:nvSpPr>
        <xdr:cNvPr id="807" name="円/楕円 806"/>
        <xdr:cNvSpPr/>
      </xdr:nvSpPr>
      <xdr:spPr>
        <a:xfrm>
          <a:off x="19494500" y="95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41597</xdr:rowOff>
    </xdr:from>
    <xdr:ext cx="534377" cy="259045"/>
    <xdr:sp macro="" textlink="">
      <xdr:nvSpPr>
        <xdr:cNvPr id="808" name="テキスト ボックス 807"/>
        <xdr:cNvSpPr txBox="1"/>
      </xdr:nvSpPr>
      <xdr:spPr>
        <a:xfrm>
          <a:off x="19278111" y="929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15,342</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167539</xdr:rowOff>
    </xdr:from>
    <xdr:to>
      <xdr:col>27</xdr:col>
      <xdr:colOff>161925</xdr:colOff>
      <xdr:row>56</xdr:row>
      <xdr:rowOff>97689</xdr:rowOff>
    </xdr:to>
    <xdr:sp macro="" textlink="">
      <xdr:nvSpPr>
        <xdr:cNvPr id="809" name="円/楕円 808"/>
        <xdr:cNvSpPr/>
      </xdr:nvSpPr>
      <xdr:spPr>
        <a:xfrm>
          <a:off x="18605500" y="95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114216</xdr:rowOff>
    </xdr:from>
    <xdr:ext cx="534377" cy="259045"/>
    <xdr:sp macro="" textlink="">
      <xdr:nvSpPr>
        <xdr:cNvPr id="810" name="テキスト ボックス 809"/>
        <xdr:cNvSpPr txBox="1"/>
      </xdr:nvSpPr>
      <xdr:spPr>
        <a:xfrm>
          <a:off x="18389111" y="93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9" name="テキスト ボックス 82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5" name="直線コネクタ 834"/>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6"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7" name="直線コネクタ 836"/>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8"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9" name="直線コネクタ 838"/>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16504</xdr:rowOff>
    </xdr:from>
    <xdr:to>
      <xdr:col>32</xdr:col>
      <xdr:colOff>187325</xdr:colOff>
      <xdr:row>75</xdr:row>
      <xdr:rowOff>130404</xdr:rowOff>
    </xdr:to>
    <xdr:cxnSp macro="">
      <xdr:nvCxnSpPr>
        <xdr:cNvPr id="840" name="直線コネクタ 839"/>
        <xdr:cNvCxnSpPr/>
      </xdr:nvCxnSpPr>
      <xdr:spPr>
        <a:xfrm flipV="1">
          <a:off x="21323300" y="12875254"/>
          <a:ext cx="838200" cy="1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41"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2" name="フローチャート : 判断 841"/>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130404</xdr:rowOff>
    </xdr:from>
    <xdr:to>
      <xdr:col>31</xdr:col>
      <xdr:colOff>34925</xdr:colOff>
      <xdr:row>76</xdr:row>
      <xdr:rowOff>32049</xdr:rowOff>
    </xdr:to>
    <xdr:cxnSp macro="">
      <xdr:nvCxnSpPr>
        <xdr:cNvPr id="843" name="直線コネクタ 842"/>
        <xdr:cNvCxnSpPr/>
      </xdr:nvCxnSpPr>
      <xdr:spPr>
        <a:xfrm flipV="1">
          <a:off x="20434300" y="12989154"/>
          <a:ext cx="889000" cy="7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4" name="フローチャート : 判断 843"/>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5" name="テキスト ボックス 844"/>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32049</xdr:rowOff>
    </xdr:from>
    <xdr:to>
      <xdr:col>29</xdr:col>
      <xdr:colOff>517525</xdr:colOff>
      <xdr:row>76</xdr:row>
      <xdr:rowOff>86570</xdr:rowOff>
    </xdr:to>
    <xdr:cxnSp macro="">
      <xdr:nvCxnSpPr>
        <xdr:cNvPr id="846" name="直線コネクタ 845"/>
        <xdr:cNvCxnSpPr/>
      </xdr:nvCxnSpPr>
      <xdr:spPr>
        <a:xfrm flipV="1">
          <a:off x="19545300" y="13062249"/>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7" name="フローチャート : 判断 846"/>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8" name="テキスト ボックス 847"/>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80798</xdr:rowOff>
    </xdr:from>
    <xdr:to>
      <xdr:col>28</xdr:col>
      <xdr:colOff>314325</xdr:colOff>
      <xdr:row>76</xdr:row>
      <xdr:rowOff>86570</xdr:rowOff>
    </xdr:to>
    <xdr:cxnSp macro="">
      <xdr:nvCxnSpPr>
        <xdr:cNvPr id="849" name="直線コネクタ 848"/>
        <xdr:cNvCxnSpPr/>
      </xdr:nvCxnSpPr>
      <xdr:spPr>
        <a:xfrm>
          <a:off x="18656300" y="13110998"/>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0" name="フローチャート : 判断 849"/>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1" name="テキスト ボックス 850"/>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2" name="フローチャート : 判断 851"/>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3" name="テキスト ボックス 852"/>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137154</xdr:rowOff>
    </xdr:from>
    <xdr:to>
      <xdr:col>32</xdr:col>
      <xdr:colOff>238125</xdr:colOff>
      <xdr:row>75</xdr:row>
      <xdr:rowOff>67304</xdr:rowOff>
    </xdr:to>
    <xdr:sp macro="" textlink="">
      <xdr:nvSpPr>
        <xdr:cNvPr id="859" name="円/楕円 858"/>
        <xdr:cNvSpPr/>
      </xdr:nvSpPr>
      <xdr:spPr>
        <a:xfrm>
          <a:off x="22110700" y="1282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160031</xdr:rowOff>
    </xdr:from>
    <xdr:ext cx="534377" cy="259045"/>
    <xdr:sp macro="" textlink="">
      <xdr:nvSpPr>
        <xdr:cNvPr id="860" name="繰出金該当値テキスト"/>
        <xdr:cNvSpPr txBox="1"/>
      </xdr:nvSpPr>
      <xdr:spPr>
        <a:xfrm>
          <a:off x="22212300" y="126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57,467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79604</xdr:rowOff>
    </xdr:from>
    <xdr:to>
      <xdr:col>31</xdr:col>
      <xdr:colOff>85725</xdr:colOff>
      <xdr:row>76</xdr:row>
      <xdr:rowOff>9754</xdr:rowOff>
    </xdr:to>
    <xdr:sp macro="" textlink="">
      <xdr:nvSpPr>
        <xdr:cNvPr id="861" name="円/楕円 860"/>
        <xdr:cNvSpPr/>
      </xdr:nvSpPr>
      <xdr:spPr>
        <a:xfrm>
          <a:off x="21272500" y="129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880</xdr:rowOff>
    </xdr:from>
    <xdr:ext cx="534377" cy="259045"/>
    <xdr:sp macro="" textlink="">
      <xdr:nvSpPr>
        <xdr:cNvPr id="862" name="テキスト ボックス 861"/>
        <xdr:cNvSpPr txBox="1"/>
      </xdr:nvSpPr>
      <xdr:spPr>
        <a:xfrm>
          <a:off x="21056111" y="130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152699</xdr:rowOff>
    </xdr:from>
    <xdr:to>
      <xdr:col>29</xdr:col>
      <xdr:colOff>568325</xdr:colOff>
      <xdr:row>76</xdr:row>
      <xdr:rowOff>82849</xdr:rowOff>
    </xdr:to>
    <xdr:sp macro="" textlink="">
      <xdr:nvSpPr>
        <xdr:cNvPr id="863" name="円/楕円 862"/>
        <xdr:cNvSpPr/>
      </xdr:nvSpPr>
      <xdr:spPr>
        <a:xfrm>
          <a:off x="20383500" y="130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99375</xdr:rowOff>
    </xdr:from>
    <xdr:ext cx="534377" cy="259045"/>
    <xdr:sp macro="" textlink="">
      <xdr:nvSpPr>
        <xdr:cNvPr id="864" name="テキスト ボックス 863"/>
        <xdr:cNvSpPr txBox="1"/>
      </xdr:nvSpPr>
      <xdr:spPr>
        <a:xfrm>
          <a:off x="20167111" y="1278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35770</xdr:rowOff>
    </xdr:from>
    <xdr:to>
      <xdr:col>28</xdr:col>
      <xdr:colOff>365125</xdr:colOff>
      <xdr:row>76</xdr:row>
      <xdr:rowOff>137370</xdr:rowOff>
    </xdr:to>
    <xdr:sp macro="" textlink="">
      <xdr:nvSpPr>
        <xdr:cNvPr id="865" name="円/楕円 864"/>
        <xdr:cNvSpPr/>
      </xdr:nvSpPr>
      <xdr:spPr>
        <a:xfrm>
          <a:off x="19494500" y="130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153897</xdr:rowOff>
    </xdr:from>
    <xdr:ext cx="534377" cy="259045"/>
    <xdr:sp macro="" textlink="">
      <xdr:nvSpPr>
        <xdr:cNvPr id="866" name="テキスト ボックス 865"/>
        <xdr:cNvSpPr txBox="1"/>
      </xdr:nvSpPr>
      <xdr:spPr>
        <a:xfrm>
          <a:off x="19278111" y="1284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29998</xdr:rowOff>
    </xdr:from>
    <xdr:to>
      <xdr:col>27</xdr:col>
      <xdr:colOff>161925</xdr:colOff>
      <xdr:row>76</xdr:row>
      <xdr:rowOff>131598</xdr:rowOff>
    </xdr:to>
    <xdr:sp macro="" textlink="">
      <xdr:nvSpPr>
        <xdr:cNvPr id="867" name="円/楕円 866"/>
        <xdr:cNvSpPr/>
      </xdr:nvSpPr>
      <xdr:spPr>
        <a:xfrm>
          <a:off x="18605500" y="1306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148124</xdr:rowOff>
    </xdr:from>
    <xdr:ext cx="534377" cy="259045"/>
    <xdr:sp macro="" textlink="">
      <xdr:nvSpPr>
        <xdr:cNvPr id="868" name="テキスト ボックス 867"/>
        <xdr:cNvSpPr txBox="1"/>
      </xdr:nvSpPr>
      <xdr:spPr>
        <a:xfrm>
          <a:off x="18389111" y="128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a:t>
          </a:r>
          <a:r>
            <a:rPr kumimoji="1" lang="en-US" altLang="ja-JP" sz="1300">
              <a:latin typeface="ＭＳ Ｐゴシック"/>
            </a:rPr>
            <a:t>1</a:t>
          </a:r>
          <a:r>
            <a:rPr kumimoji="1" lang="ja-JP" altLang="en-US" sz="1300">
              <a:latin typeface="ＭＳ Ｐゴシック"/>
            </a:rPr>
            <a:t>人当たり約</a:t>
          </a:r>
          <a:r>
            <a:rPr kumimoji="1" lang="en-US" altLang="ja-JP" sz="1300">
              <a:latin typeface="ＭＳ Ｐゴシック"/>
            </a:rPr>
            <a:t>556,000</a:t>
          </a:r>
          <a:r>
            <a:rPr kumimoji="1" lang="ja-JP" altLang="en-US" sz="1300">
              <a:latin typeface="ＭＳ Ｐゴシック"/>
            </a:rPr>
            <a:t>円となっている。主な構成項目である人件費は、住民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95,455</a:t>
          </a:r>
          <a:r>
            <a:rPr kumimoji="1" lang="ja-JP" altLang="en-US" sz="1300">
              <a:latin typeface="ＭＳ Ｐゴシック"/>
            </a:rPr>
            <a:t>円となっており、類似団体と過去</a:t>
          </a:r>
          <a:r>
            <a:rPr kumimoji="1" lang="en-US" altLang="ja-JP" sz="1300">
              <a:latin typeface="ＭＳ Ｐゴシック"/>
            </a:rPr>
            <a:t>5</a:t>
          </a:r>
          <a:r>
            <a:rPr kumimoji="1" lang="ja-JP" altLang="en-US" sz="1300">
              <a:latin typeface="ＭＳ Ｐゴシック"/>
            </a:rPr>
            <a:t>年間を比較すると約</a:t>
          </a:r>
          <a:r>
            <a:rPr kumimoji="1" lang="en-US" altLang="ja-JP" sz="1300">
              <a:latin typeface="ＭＳ Ｐゴシック"/>
            </a:rPr>
            <a:t>22,000</a:t>
          </a:r>
          <a:r>
            <a:rPr kumimoji="1" lang="ja-JP" altLang="en-US" sz="1300">
              <a:latin typeface="ＭＳ Ｐゴシック"/>
            </a:rPr>
            <a:t>円～</a:t>
          </a:r>
          <a:r>
            <a:rPr kumimoji="1" lang="en-US" altLang="ja-JP" sz="1300">
              <a:latin typeface="ＭＳ Ｐゴシック"/>
            </a:rPr>
            <a:t>32,000</a:t>
          </a:r>
          <a:r>
            <a:rPr kumimoji="1" lang="ja-JP" altLang="en-US" sz="1300">
              <a:latin typeface="ＭＳ Ｐゴシック"/>
            </a:rPr>
            <a:t>円高くなっている。</a:t>
          </a:r>
          <a:r>
            <a:rPr kumimoji="1" lang="en-US" altLang="ja-JP" sz="1300">
              <a:latin typeface="ＭＳ Ｐゴシック"/>
            </a:rPr>
            <a:t>8</a:t>
          </a:r>
          <a:r>
            <a:rPr kumimoji="1" lang="ja-JP" altLang="en-US" sz="1300">
              <a:latin typeface="ＭＳ Ｐゴシック"/>
            </a:rPr>
            <a:t>市町村で合併したことで職員が多く、さらに消防業務を単独で運営し、福祉施設や保育所の直営施設が多いことが、要因として挙げられる。今後は第２次横手市定員適正化計画に基づき、人件費の抑制を図る。扶助費は、少子高齢化の進行等により類似団体と同様、増加傾向にある。今後は実施事業の見直しや、適正な給付に努めると共に公立保育所の民営化計画等により、上昇傾向に歯止めをかけるよう取り組んでいく。維持補修費は、平成</a:t>
          </a:r>
          <a:r>
            <a:rPr kumimoji="1" lang="en-US" altLang="ja-JP" sz="1300">
              <a:latin typeface="ＭＳ Ｐゴシック"/>
            </a:rPr>
            <a:t>24</a:t>
          </a:r>
          <a:r>
            <a:rPr kumimoji="1" lang="ja-JP" altLang="en-US" sz="1300">
              <a:latin typeface="ＭＳ Ｐゴシック"/>
            </a:rPr>
            <a:t>年度以降類似団体平均を大きく上回っているが、除雪費用が主な要因である。普通建設事業は、平成</a:t>
          </a:r>
          <a:r>
            <a:rPr kumimoji="1" lang="en-US" altLang="ja-JP" sz="1300">
              <a:latin typeface="ＭＳ Ｐゴシック"/>
            </a:rPr>
            <a:t>24</a:t>
          </a:r>
          <a:r>
            <a:rPr kumimoji="1" lang="ja-JP" altLang="en-US" sz="1300">
              <a:latin typeface="ＭＳ Ｐゴシック"/>
            </a:rPr>
            <a:t>年度以降、学校統合事業や給食センター統合事業、ごみ処理統合施設整備事業など大型の建設事業が続いており、類似団体平均を上回る状況が続いたが、平成</a:t>
          </a:r>
          <a:r>
            <a:rPr kumimoji="1" lang="en-US" altLang="ja-JP" sz="1300">
              <a:latin typeface="ＭＳ Ｐゴシック"/>
            </a:rPr>
            <a:t>28</a:t>
          </a:r>
          <a:r>
            <a:rPr kumimoji="1" lang="ja-JP" altLang="en-US" sz="1300">
              <a:latin typeface="ＭＳ Ｐゴシック"/>
            </a:rPr>
            <a:t>年度においては類似団体平均を</a:t>
          </a:r>
          <a:r>
            <a:rPr kumimoji="1" lang="en-US" altLang="ja-JP" sz="1300">
              <a:latin typeface="ＭＳ Ｐゴシック"/>
            </a:rPr>
            <a:t>12,390</a:t>
          </a:r>
          <a:r>
            <a:rPr kumimoji="1" lang="ja-JP" altLang="en-US" sz="1300">
              <a:latin typeface="ＭＳ Ｐゴシック"/>
            </a:rPr>
            <a:t>円下回っている。しかし、今</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後は、学校統合・改修事業、雄物川庁舎整備事業、十文字地域多目的総合施設整備事業、旧ごみ処理施設の解体工事、横手市財産経営推進計画に基づく公共施設解体・改修事業等の大型事業が計画されているため、事業の取捨選択を徹底していくことで、施設保有総量と維持管理費用の削減を目指すこととし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93,243
92,875
692.80
53,612,721
51,844,018
1,572,478
32,114,166
67,859,567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23571</xdr:rowOff>
    </xdr:from>
    <xdr:to>
      <xdr:col>6</xdr:col>
      <xdr:colOff>511175</xdr:colOff>
      <xdr:row>35</xdr:row>
      <xdr:rowOff>121869</xdr:rowOff>
    </xdr:to>
    <xdr:cxnSp macro="">
      <xdr:nvCxnSpPr>
        <xdr:cNvPr id="59" name="直線コネクタ 58"/>
        <xdr:cNvCxnSpPr/>
      </xdr:nvCxnSpPr>
      <xdr:spPr>
        <a:xfrm>
          <a:off x="3797300" y="6024321"/>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23571</xdr:rowOff>
    </xdr:from>
    <xdr:to>
      <xdr:col>5</xdr:col>
      <xdr:colOff>358775</xdr:colOff>
      <xdr:row>35</xdr:row>
      <xdr:rowOff>129642</xdr:rowOff>
    </xdr:to>
    <xdr:cxnSp macro="">
      <xdr:nvCxnSpPr>
        <xdr:cNvPr id="62" name="直線コネクタ 61"/>
        <xdr:cNvCxnSpPr/>
      </xdr:nvCxnSpPr>
      <xdr:spPr>
        <a:xfrm flipV="1">
          <a:off x="2908300" y="6024321"/>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123698</xdr:rowOff>
    </xdr:from>
    <xdr:to>
      <xdr:col>4</xdr:col>
      <xdr:colOff>155575</xdr:colOff>
      <xdr:row>35</xdr:row>
      <xdr:rowOff>129642</xdr:rowOff>
    </xdr:to>
    <xdr:cxnSp macro="">
      <xdr:nvCxnSpPr>
        <xdr:cNvPr id="65" name="直線コネクタ 64"/>
        <xdr:cNvCxnSpPr/>
      </xdr:nvCxnSpPr>
      <xdr:spPr>
        <a:xfrm>
          <a:off x="2019300" y="612444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35458</xdr:rowOff>
    </xdr:from>
    <xdr:to>
      <xdr:col>2</xdr:col>
      <xdr:colOff>638175</xdr:colOff>
      <xdr:row>35</xdr:row>
      <xdr:rowOff>123698</xdr:rowOff>
    </xdr:to>
    <xdr:cxnSp macro="">
      <xdr:nvCxnSpPr>
        <xdr:cNvPr id="68" name="直線コネクタ 67"/>
        <xdr:cNvCxnSpPr/>
      </xdr:nvCxnSpPr>
      <xdr:spPr>
        <a:xfrm>
          <a:off x="1130300" y="6036208"/>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71069</xdr:rowOff>
    </xdr:from>
    <xdr:to>
      <xdr:col>6</xdr:col>
      <xdr:colOff>561975</xdr:colOff>
      <xdr:row>36</xdr:row>
      <xdr:rowOff>1219</xdr:rowOff>
    </xdr:to>
    <xdr:sp macro="" textlink="">
      <xdr:nvSpPr>
        <xdr:cNvPr id="78" name="円/楕円 77"/>
        <xdr:cNvSpPr/>
      </xdr:nvSpPr>
      <xdr:spPr>
        <a:xfrm>
          <a:off x="45847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49496</xdr:rowOff>
    </xdr:from>
    <xdr:ext cx="469744" cy="259045"/>
    <xdr:sp macro="" textlink="">
      <xdr:nvSpPr>
        <xdr:cNvPr id="79" name="議会費該当値テキスト"/>
        <xdr:cNvSpPr txBox="1"/>
      </xdr:nvSpPr>
      <xdr:spPr>
        <a:xfrm>
          <a:off x="4686300" y="605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144221</xdr:rowOff>
    </xdr:from>
    <xdr:to>
      <xdr:col>5</xdr:col>
      <xdr:colOff>409575</xdr:colOff>
      <xdr:row>35</xdr:row>
      <xdr:rowOff>74371</xdr:rowOff>
    </xdr:to>
    <xdr:sp macro="" textlink="">
      <xdr:nvSpPr>
        <xdr:cNvPr id="80" name="円/楕円 79"/>
        <xdr:cNvSpPr/>
      </xdr:nvSpPr>
      <xdr:spPr>
        <a:xfrm>
          <a:off x="3746500" y="59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65498</xdr:rowOff>
    </xdr:from>
    <xdr:ext cx="469744" cy="259045"/>
    <xdr:sp macro="" textlink="">
      <xdr:nvSpPr>
        <xdr:cNvPr id="81" name="テキスト ボックス 80"/>
        <xdr:cNvSpPr txBox="1"/>
      </xdr:nvSpPr>
      <xdr:spPr>
        <a:xfrm>
          <a:off x="3562427" y="60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78842</xdr:rowOff>
    </xdr:from>
    <xdr:to>
      <xdr:col>4</xdr:col>
      <xdr:colOff>206375</xdr:colOff>
      <xdr:row>36</xdr:row>
      <xdr:rowOff>8992</xdr:rowOff>
    </xdr:to>
    <xdr:sp macro="" textlink="">
      <xdr:nvSpPr>
        <xdr:cNvPr id="82" name="円/楕円 81"/>
        <xdr:cNvSpPr/>
      </xdr:nvSpPr>
      <xdr:spPr>
        <a:xfrm>
          <a:off x="2857500" y="60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119</xdr:rowOff>
    </xdr:from>
    <xdr:ext cx="469744" cy="259045"/>
    <xdr:sp macro="" textlink="">
      <xdr:nvSpPr>
        <xdr:cNvPr id="83" name="テキスト ボックス 82"/>
        <xdr:cNvSpPr txBox="1"/>
      </xdr:nvSpPr>
      <xdr:spPr>
        <a:xfrm>
          <a:off x="2673427" y="617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72898</xdr:rowOff>
    </xdr:from>
    <xdr:to>
      <xdr:col>3</xdr:col>
      <xdr:colOff>3175</xdr:colOff>
      <xdr:row>36</xdr:row>
      <xdr:rowOff>3048</xdr:rowOff>
    </xdr:to>
    <xdr:sp macro="" textlink="">
      <xdr:nvSpPr>
        <xdr:cNvPr id="84" name="円/楕円 83"/>
        <xdr:cNvSpPr/>
      </xdr:nvSpPr>
      <xdr:spPr>
        <a:xfrm>
          <a:off x="1968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165625</xdr:rowOff>
    </xdr:from>
    <xdr:ext cx="469744" cy="259045"/>
    <xdr:sp macro="" textlink="">
      <xdr:nvSpPr>
        <xdr:cNvPr id="85" name="テキスト ボックス 84"/>
        <xdr:cNvSpPr txBox="1"/>
      </xdr:nvSpPr>
      <xdr:spPr>
        <a:xfrm>
          <a:off x="1784427"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156108</xdr:rowOff>
    </xdr:from>
    <xdr:to>
      <xdr:col>1</xdr:col>
      <xdr:colOff>485775</xdr:colOff>
      <xdr:row>35</xdr:row>
      <xdr:rowOff>86258</xdr:rowOff>
    </xdr:to>
    <xdr:sp macro="" textlink="">
      <xdr:nvSpPr>
        <xdr:cNvPr id="86" name="円/楕円 85"/>
        <xdr:cNvSpPr/>
      </xdr:nvSpPr>
      <xdr:spPr>
        <a:xfrm>
          <a:off x="1079500" y="5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77385</xdr:rowOff>
    </xdr:from>
    <xdr:ext cx="469744" cy="259045"/>
    <xdr:sp macro="" textlink="">
      <xdr:nvSpPr>
        <xdr:cNvPr id="87" name="テキスト ボックス 86"/>
        <xdr:cNvSpPr txBox="1"/>
      </xdr:nvSpPr>
      <xdr:spPr>
        <a:xfrm>
          <a:off x="895427" y="607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8255</xdr:rowOff>
    </xdr:from>
    <xdr:to>
      <xdr:col>6</xdr:col>
      <xdr:colOff>511175</xdr:colOff>
      <xdr:row>55</xdr:row>
      <xdr:rowOff>25651</xdr:rowOff>
    </xdr:to>
    <xdr:cxnSp macro="">
      <xdr:nvCxnSpPr>
        <xdr:cNvPr id="116" name="直線コネクタ 115"/>
        <xdr:cNvCxnSpPr/>
      </xdr:nvCxnSpPr>
      <xdr:spPr>
        <a:xfrm flipV="1">
          <a:off x="3797300" y="9438005"/>
          <a:ext cx="8382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25651</xdr:rowOff>
    </xdr:from>
    <xdr:to>
      <xdr:col>5</xdr:col>
      <xdr:colOff>358775</xdr:colOff>
      <xdr:row>56</xdr:row>
      <xdr:rowOff>16744</xdr:rowOff>
    </xdr:to>
    <xdr:cxnSp macro="">
      <xdr:nvCxnSpPr>
        <xdr:cNvPr id="119" name="直線コネクタ 118"/>
        <xdr:cNvCxnSpPr/>
      </xdr:nvCxnSpPr>
      <xdr:spPr>
        <a:xfrm flipV="1">
          <a:off x="2908300" y="9455401"/>
          <a:ext cx="889000" cy="16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114021</xdr:rowOff>
    </xdr:from>
    <xdr:to>
      <xdr:col>4</xdr:col>
      <xdr:colOff>155575</xdr:colOff>
      <xdr:row>56</xdr:row>
      <xdr:rowOff>16744</xdr:rowOff>
    </xdr:to>
    <xdr:cxnSp macro="">
      <xdr:nvCxnSpPr>
        <xdr:cNvPr id="122" name="直線コネクタ 121"/>
        <xdr:cNvCxnSpPr/>
      </xdr:nvCxnSpPr>
      <xdr:spPr>
        <a:xfrm>
          <a:off x="2019300" y="9543771"/>
          <a:ext cx="889000" cy="7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114021</xdr:rowOff>
    </xdr:from>
    <xdr:to>
      <xdr:col>2</xdr:col>
      <xdr:colOff>638175</xdr:colOff>
      <xdr:row>55</xdr:row>
      <xdr:rowOff>135562</xdr:rowOff>
    </xdr:to>
    <xdr:cxnSp macro="">
      <xdr:nvCxnSpPr>
        <xdr:cNvPr id="125" name="直線コネクタ 124"/>
        <xdr:cNvCxnSpPr/>
      </xdr:nvCxnSpPr>
      <xdr:spPr>
        <a:xfrm flipV="1">
          <a:off x="1130300" y="9543771"/>
          <a:ext cx="889000" cy="2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128905</xdr:rowOff>
    </xdr:from>
    <xdr:to>
      <xdr:col>6</xdr:col>
      <xdr:colOff>561975</xdr:colOff>
      <xdr:row>55</xdr:row>
      <xdr:rowOff>59055</xdr:rowOff>
    </xdr:to>
    <xdr:sp macro="" textlink="">
      <xdr:nvSpPr>
        <xdr:cNvPr id="135" name="円/楕円 134"/>
        <xdr:cNvSpPr/>
      </xdr:nvSpPr>
      <xdr:spPr>
        <a:xfrm>
          <a:off x="4584700" y="93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151782</xdr:rowOff>
    </xdr:from>
    <xdr:ext cx="534377" cy="259045"/>
    <xdr:sp macro="" textlink="">
      <xdr:nvSpPr>
        <xdr:cNvPr id="136" name="総務費該当値テキスト"/>
        <xdr:cNvSpPr txBox="1"/>
      </xdr:nvSpPr>
      <xdr:spPr>
        <a:xfrm>
          <a:off x="4686300" y="923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94,750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146301</xdr:rowOff>
    </xdr:from>
    <xdr:to>
      <xdr:col>5</xdr:col>
      <xdr:colOff>409575</xdr:colOff>
      <xdr:row>55</xdr:row>
      <xdr:rowOff>76451</xdr:rowOff>
    </xdr:to>
    <xdr:sp macro="" textlink="">
      <xdr:nvSpPr>
        <xdr:cNvPr id="137" name="円/楕円 136"/>
        <xdr:cNvSpPr/>
      </xdr:nvSpPr>
      <xdr:spPr>
        <a:xfrm>
          <a:off x="3746500" y="94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92978</xdr:rowOff>
    </xdr:from>
    <xdr:ext cx="534377" cy="259045"/>
    <xdr:sp macro="" textlink="">
      <xdr:nvSpPr>
        <xdr:cNvPr id="138" name="テキスト ボックス 137"/>
        <xdr:cNvSpPr txBox="1"/>
      </xdr:nvSpPr>
      <xdr:spPr>
        <a:xfrm>
          <a:off x="3530111" y="917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92,467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137394</xdr:rowOff>
    </xdr:from>
    <xdr:to>
      <xdr:col>4</xdr:col>
      <xdr:colOff>206375</xdr:colOff>
      <xdr:row>56</xdr:row>
      <xdr:rowOff>67544</xdr:rowOff>
    </xdr:to>
    <xdr:sp macro="" textlink="">
      <xdr:nvSpPr>
        <xdr:cNvPr id="139" name="円/楕円 138"/>
        <xdr:cNvSpPr/>
      </xdr:nvSpPr>
      <xdr:spPr>
        <a:xfrm>
          <a:off x="2857500" y="95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84071</xdr:rowOff>
    </xdr:from>
    <xdr:ext cx="534377" cy="259045"/>
    <xdr:sp macro="" textlink="">
      <xdr:nvSpPr>
        <xdr:cNvPr id="140" name="テキスト ボックス 139"/>
        <xdr:cNvSpPr txBox="1"/>
      </xdr:nvSpPr>
      <xdr:spPr>
        <a:xfrm>
          <a:off x="2641111" y="93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63221</xdr:rowOff>
    </xdr:from>
    <xdr:to>
      <xdr:col>3</xdr:col>
      <xdr:colOff>3175</xdr:colOff>
      <xdr:row>55</xdr:row>
      <xdr:rowOff>164821</xdr:rowOff>
    </xdr:to>
    <xdr:sp macro="" textlink="">
      <xdr:nvSpPr>
        <xdr:cNvPr id="141" name="円/楕円 140"/>
        <xdr:cNvSpPr/>
      </xdr:nvSpPr>
      <xdr:spPr>
        <a:xfrm>
          <a:off x="1968500" y="949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9898</xdr:rowOff>
    </xdr:from>
    <xdr:ext cx="534377" cy="259045"/>
    <xdr:sp macro="" textlink="">
      <xdr:nvSpPr>
        <xdr:cNvPr id="142" name="テキスト ボックス 141"/>
        <xdr:cNvSpPr txBox="1"/>
      </xdr:nvSpPr>
      <xdr:spPr>
        <a:xfrm>
          <a:off x="1752111" y="92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80,870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84762</xdr:rowOff>
    </xdr:from>
    <xdr:to>
      <xdr:col>1</xdr:col>
      <xdr:colOff>485775</xdr:colOff>
      <xdr:row>56</xdr:row>
      <xdr:rowOff>14912</xdr:rowOff>
    </xdr:to>
    <xdr:sp macro="" textlink="">
      <xdr:nvSpPr>
        <xdr:cNvPr id="143" name="円/楕円 142"/>
        <xdr:cNvSpPr/>
      </xdr:nvSpPr>
      <xdr:spPr>
        <a:xfrm>
          <a:off x="1079500" y="951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31439</xdr:rowOff>
    </xdr:from>
    <xdr:ext cx="534377" cy="259045"/>
    <xdr:sp macro="" textlink="">
      <xdr:nvSpPr>
        <xdr:cNvPr id="144" name="テキスト ボックス 143"/>
        <xdr:cNvSpPr txBox="1"/>
      </xdr:nvSpPr>
      <xdr:spPr>
        <a:xfrm>
          <a:off x="863111" y="92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170205</xdr:rowOff>
    </xdr:from>
    <xdr:to>
      <xdr:col>6</xdr:col>
      <xdr:colOff>511175</xdr:colOff>
      <xdr:row>75</xdr:row>
      <xdr:rowOff>49467</xdr:rowOff>
    </xdr:to>
    <xdr:cxnSp macro="">
      <xdr:nvCxnSpPr>
        <xdr:cNvPr id="174" name="直線コネクタ 173"/>
        <xdr:cNvCxnSpPr/>
      </xdr:nvCxnSpPr>
      <xdr:spPr>
        <a:xfrm flipV="1">
          <a:off x="3797300" y="12857505"/>
          <a:ext cx="838200" cy="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49467</xdr:rowOff>
    </xdr:from>
    <xdr:to>
      <xdr:col>5</xdr:col>
      <xdr:colOff>358775</xdr:colOff>
      <xdr:row>76</xdr:row>
      <xdr:rowOff>9576</xdr:rowOff>
    </xdr:to>
    <xdr:cxnSp macro="">
      <xdr:nvCxnSpPr>
        <xdr:cNvPr id="177" name="直線コネクタ 176"/>
        <xdr:cNvCxnSpPr/>
      </xdr:nvCxnSpPr>
      <xdr:spPr>
        <a:xfrm flipV="1">
          <a:off x="2908300" y="12908217"/>
          <a:ext cx="889000" cy="1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9576</xdr:rowOff>
    </xdr:from>
    <xdr:to>
      <xdr:col>4</xdr:col>
      <xdr:colOff>155575</xdr:colOff>
      <xdr:row>76</xdr:row>
      <xdr:rowOff>125794</xdr:rowOff>
    </xdr:to>
    <xdr:cxnSp macro="">
      <xdr:nvCxnSpPr>
        <xdr:cNvPr id="180" name="直線コネクタ 179"/>
        <xdr:cNvCxnSpPr/>
      </xdr:nvCxnSpPr>
      <xdr:spPr>
        <a:xfrm flipV="1">
          <a:off x="2019300" y="13039776"/>
          <a:ext cx="889000" cy="11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125794</xdr:rowOff>
    </xdr:from>
    <xdr:to>
      <xdr:col>2</xdr:col>
      <xdr:colOff>638175</xdr:colOff>
      <xdr:row>76</xdr:row>
      <xdr:rowOff>152260</xdr:rowOff>
    </xdr:to>
    <xdr:cxnSp macro="">
      <xdr:nvCxnSpPr>
        <xdr:cNvPr id="183" name="直線コネクタ 182"/>
        <xdr:cNvCxnSpPr/>
      </xdr:nvCxnSpPr>
      <xdr:spPr>
        <a:xfrm flipV="1">
          <a:off x="1130300" y="13155994"/>
          <a:ext cx="889000" cy="2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119405</xdr:rowOff>
    </xdr:from>
    <xdr:to>
      <xdr:col>6</xdr:col>
      <xdr:colOff>561975</xdr:colOff>
      <xdr:row>75</xdr:row>
      <xdr:rowOff>49555</xdr:rowOff>
    </xdr:to>
    <xdr:sp macro="" textlink="">
      <xdr:nvSpPr>
        <xdr:cNvPr id="193" name="円/楕円 192"/>
        <xdr:cNvSpPr/>
      </xdr:nvSpPr>
      <xdr:spPr>
        <a:xfrm>
          <a:off x="4584700" y="128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142282</xdr:rowOff>
    </xdr:from>
    <xdr:ext cx="599010" cy="259045"/>
    <xdr:sp macro="" textlink="">
      <xdr:nvSpPr>
        <xdr:cNvPr id="194" name="民生費該当値テキスト"/>
        <xdr:cNvSpPr txBox="1"/>
      </xdr:nvSpPr>
      <xdr:spPr>
        <a:xfrm>
          <a:off x="4686300" y="1265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177,598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170117</xdr:rowOff>
    </xdr:from>
    <xdr:to>
      <xdr:col>5</xdr:col>
      <xdr:colOff>409575</xdr:colOff>
      <xdr:row>75</xdr:row>
      <xdr:rowOff>100267</xdr:rowOff>
    </xdr:to>
    <xdr:sp macro="" textlink="">
      <xdr:nvSpPr>
        <xdr:cNvPr id="195" name="円/楕円 194"/>
        <xdr:cNvSpPr/>
      </xdr:nvSpPr>
      <xdr:spPr>
        <a:xfrm>
          <a:off x="3746500" y="128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116794</xdr:rowOff>
    </xdr:from>
    <xdr:ext cx="599010" cy="259045"/>
    <xdr:sp macro="" textlink="">
      <xdr:nvSpPr>
        <xdr:cNvPr id="196" name="テキスト ボックス 195"/>
        <xdr:cNvSpPr txBox="1"/>
      </xdr:nvSpPr>
      <xdr:spPr>
        <a:xfrm>
          <a:off x="3497794" y="126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173,605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130226</xdr:rowOff>
    </xdr:from>
    <xdr:to>
      <xdr:col>4</xdr:col>
      <xdr:colOff>206375</xdr:colOff>
      <xdr:row>76</xdr:row>
      <xdr:rowOff>60376</xdr:rowOff>
    </xdr:to>
    <xdr:sp macro="" textlink="">
      <xdr:nvSpPr>
        <xdr:cNvPr id="197" name="円/楕円 196"/>
        <xdr:cNvSpPr/>
      </xdr:nvSpPr>
      <xdr:spPr>
        <a:xfrm>
          <a:off x="2857500" y="1298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76903</xdr:rowOff>
    </xdr:from>
    <xdr:ext cx="599010" cy="259045"/>
    <xdr:sp macro="" textlink="">
      <xdr:nvSpPr>
        <xdr:cNvPr id="198" name="テキスト ボックス 197"/>
        <xdr:cNvSpPr txBox="1"/>
      </xdr:nvSpPr>
      <xdr:spPr>
        <a:xfrm>
          <a:off x="2608794" y="1276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163,246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74994</xdr:rowOff>
    </xdr:from>
    <xdr:to>
      <xdr:col>3</xdr:col>
      <xdr:colOff>3175</xdr:colOff>
      <xdr:row>77</xdr:row>
      <xdr:rowOff>5144</xdr:rowOff>
    </xdr:to>
    <xdr:sp macro="" textlink="">
      <xdr:nvSpPr>
        <xdr:cNvPr id="199" name="円/楕円 198"/>
        <xdr:cNvSpPr/>
      </xdr:nvSpPr>
      <xdr:spPr>
        <a:xfrm>
          <a:off x="1968500" y="131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21671</xdr:rowOff>
    </xdr:from>
    <xdr:ext cx="599010" cy="259045"/>
    <xdr:sp macro="" textlink="">
      <xdr:nvSpPr>
        <xdr:cNvPr id="200" name="テキスト ボックス 199"/>
        <xdr:cNvSpPr txBox="1"/>
      </xdr:nvSpPr>
      <xdr:spPr>
        <a:xfrm>
          <a:off x="1719794" y="1288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154,095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101460</xdr:rowOff>
    </xdr:from>
    <xdr:to>
      <xdr:col>1</xdr:col>
      <xdr:colOff>485775</xdr:colOff>
      <xdr:row>77</xdr:row>
      <xdr:rowOff>31610</xdr:rowOff>
    </xdr:to>
    <xdr:sp macro="" textlink="">
      <xdr:nvSpPr>
        <xdr:cNvPr id="201" name="円/楕円 200"/>
        <xdr:cNvSpPr/>
      </xdr:nvSpPr>
      <xdr:spPr>
        <a:xfrm>
          <a:off x="1079500" y="131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48137</xdr:rowOff>
    </xdr:from>
    <xdr:ext cx="599010" cy="259045"/>
    <xdr:sp macro="" textlink="">
      <xdr:nvSpPr>
        <xdr:cNvPr id="202" name="テキスト ボックス 201"/>
        <xdr:cNvSpPr txBox="1"/>
      </xdr:nvSpPr>
      <xdr:spPr>
        <a:xfrm>
          <a:off x="830794" y="1290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107525</xdr:rowOff>
    </xdr:from>
    <xdr:to>
      <xdr:col>6</xdr:col>
      <xdr:colOff>511175</xdr:colOff>
      <xdr:row>97</xdr:row>
      <xdr:rowOff>93942</xdr:rowOff>
    </xdr:to>
    <xdr:cxnSp macro="">
      <xdr:nvCxnSpPr>
        <xdr:cNvPr id="232" name="直線コネクタ 231"/>
        <xdr:cNvCxnSpPr/>
      </xdr:nvCxnSpPr>
      <xdr:spPr>
        <a:xfrm>
          <a:off x="3797300" y="15538025"/>
          <a:ext cx="838200" cy="118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107525</xdr:rowOff>
    </xdr:from>
    <xdr:to>
      <xdr:col>5</xdr:col>
      <xdr:colOff>358775</xdr:colOff>
      <xdr:row>94</xdr:row>
      <xdr:rowOff>93714</xdr:rowOff>
    </xdr:to>
    <xdr:cxnSp macro="">
      <xdr:nvCxnSpPr>
        <xdr:cNvPr id="235" name="直線コネクタ 234"/>
        <xdr:cNvCxnSpPr/>
      </xdr:nvCxnSpPr>
      <xdr:spPr>
        <a:xfrm flipV="1">
          <a:off x="2908300" y="15538025"/>
          <a:ext cx="889000" cy="67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93714</xdr:rowOff>
    </xdr:from>
    <xdr:to>
      <xdr:col>4</xdr:col>
      <xdr:colOff>155575</xdr:colOff>
      <xdr:row>97</xdr:row>
      <xdr:rowOff>31744</xdr:rowOff>
    </xdr:to>
    <xdr:cxnSp macro="">
      <xdr:nvCxnSpPr>
        <xdr:cNvPr id="238" name="直線コネクタ 237"/>
        <xdr:cNvCxnSpPr/>
      </xdr:nvCxnSpPr>
      <xdr:spPr>
        <a:xfrm flipV="1">
          <a:off x="2019300" y="16210014"/>
          <a:ext cx="889000" cy="45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107448</xdr:rowOff>
    </xdr:from>
    <xdr:to>
      <xdr:col>2</xdr:col>
      <xdr:colOff>638175</xdr:colOff>
      <xdr:row>97</xdr:row>
      <xdr:rowOff>31744</xdr:rowOff>
    </xdr:to>
    <xdr:cxnSp macro="">
      <xdr:nvCxnSpPr>
        <xdr:cNvPr id="241" name="直線コネクタ 240"/>
        <xdr:cNvCxnSpPr/>
      </xdr:nvCxnSpPr>
      <xdr:spPr>
        <a:xfrm>
          <a:off x="1130300" y="16566648"/>
          <a:ext cx="889000" cy="9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43142</xdr:rowOff>
    </xdr:from>
    <xdr:to>
      <xdr:col>6</xdr:col>
      <xdr:colOff>561975</xdr:colOff>
      <xdr:row>97</xdr:row>
      <xdr:rowOff>144742</xdr:rowOff>
    </xdr:to>
    <xdr:sp macro="" textlink="">
      <xdr:nvSpPr>
        <xdr:cNvPr id="251" name="円/楕円 250"/>
        <xdr:cNvSpPr/>
      </xdr:nvSpPr>
      <xdr:spPr>
        <a:xfrm>
          <a:off x="4584700" y="166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21569</xdr:rowOff>
    </xdr:from>
    <xdr:ext cx="534377" cy="259045"/>
    <xdr:sp macro="" textlink="">
      <xdr:nvSpPr>
        <xdr:cNvPr id="252" name="衛生費該当値テキスト"/>
        <xdr:cNvSpPr txBox="1"/>
      </xdr:nvSpPr>
      <xdr:spPr>
        <a:xfrm>
          <a:off x="4686300" y="166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35,402</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56725</xdr:rowOff>
    </xdr:from>
    <xdr:to>
      <xdr:col>5</xdr:col>
      <xdr:colOff>409575</xdr:colOff>
      <xdr:row>90</xdr:row>
      <xdr:rowOff>158325</xdr:rowOff>
    </xdr:to>
    <xdr:sp macro="" textlink="">
      <xdr:nvSpPr>
        <xdr:cNvPr id="253" name="円/楕円 252"/>
        <xdr:cNvSpPr/>
      </xdr:nvSpPr>
      <xdr:spPr>
        <a:xfrm>
          <a:off x="3746500" y="154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3402</xdr:rowOff>
    </xdr:from>
    <xdr:ext cx="534377" cy="259045"/>
    <xdr:sp macro="" textlink="">
      <xdr:nvSpPr>
        <xdr:cNvPr id="254" name="テキスト ボックス 253"/>
        <xdr:cNvSpPr txBox="1"/>
      </xdr:nvSpPr>
      <xdr:spPr>
        <a:xfrm>
          <a:off x="3530111" y="152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97,689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42914</xdr:rowOff>
    </xdr:from>
    <xdr:to>
      <xdr:col>4</xdr:col>
      <xdr:colOff>206375</xdr:colOff>
      <xdr:row>94</xdr:row>
      <xdr:rowOff>144514</xdr:rowOff>
    </xdr:to>
    <xdr:sp macro="" textlink="">
      <xdr:nvSpPr>
        <xdr:cNvPr id="255" name="円/楕円 254"/>
        <xdr:cNvSpPr/>
      </xdr:nvSpPr>
      <xdr:spPr>
        <a:xfrm>
          <a:off x="2857500" y="161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161041</xdr:rowOff>
    </xdr:from>
    <xdr:ext cx="534377" cy="259045"/>
    <xdr:sp macro="" textlink="">
      <xdr:nvSpPr>
        <xdr:cNvPr id="256" name="テキスト ボックス 255"/>
        <xdr:cNvSpPr txBox="1"/>
      </xdr:nvSpPr>
      <xdr:spPr>
        <a:xfrm>
          <a:off x="2641111" y="159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152394</xdr:rowOff>
    </xdr:from>
    <xdr:to>
      <xdr:col>3</xdr:col>
      <xdr:colOff>3175</xdr:colOff>
      <xdr:row>97</xdr:row>
      <xdr:rowOff>82544</xdr:rowOff>
    </xdr:to>
    <xdr:sp macro="" textlink="">
      <xdr:nvSpPr>
        <xdr:cNvPr id="257" name="円/楕円 256"/>
        <xdr:cNvSpPr/>
      </xdr:nvSpPr>
      <xdr:spPr>
        <a:xfrm>
          <a:off x="1968500" y="1661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99071</xdr:rowOff>
    </xdr:from>
    <xdr:ext cx="534377" cy="259045"/>
    <xdr:sp macro="" textlink="">
      <xdr:nvSpPr>
        <xdr:cNvPr id="258" name="テキスト ボックス 257"/>
        <xdr:cNvSpPr txBox="1"/>
      </xdr:nvSpPr>
      <xdr:spPr>
        <a:xfrm>
          <a:off x="1752111" y="1638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56648</xdr:rowOff>
    </xdr:from>
    <xdr:to>
      <xdr:col>1</xdr:col>
      <xdr:colOff>485775</xdr:colOff>
      <xdr:row>96</xdr:row>
      <xdr:rowOff>158248</xdr:rowOff>
    </xdr:to>
    <xdr:sp macro="" textlink="">
      <xdr:nvSpPr>
        <xdr:cNvPr id="259" name="円/楕円 258"/>
        <xdr:cNvSpPr/>
      </xdr:nvSpPr>
      <xdr:spPr>
        <a:xfrm>
          <a:off x="1079500" y="16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3325</xdr:rowOff>
    </xdr:from>
    <xdr:ext cx="534377" cy="259045"/>
    <xdr:sp macro="" textlink="">
      <xdr:nvSpPr>
        <xdr:cNvPr id="260" name="テキスト ボックス 259"/>
        <xdr:cNvSpPr txBox="1"/>
      </xdr:nvSpPr>
      <xdr:spPr>
        <a:xfrm>
          <a:off x="863111" y="162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88951</xdr:rowOff>
    </xdr:from>
    <xdr:to>
      <xdr:col>15</xdr:col>
      <xdr:colOff>180975</xdr:colOff>
      <xdr:row>36</xdr:row>
      <xdr:rowOff>163017</xdr:rowOff>
    </xdr:to>
    <xdr:cxnSp macro="">
      <xdr:nvCxnSpPr>
        <xdr:cNvPr id="287" name="直線コネクタ 286"/>
        <xdr:cNvCxnSpPr/>
      </xdr:nvCxnSpPr>
      <xdr:spPr>
        <a:xfrm>
          <a:off x="9639300" y="6261151"/>
          <a:ext cx="8382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88"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70663</xdr:rowOff>
    </xdr:from>
    <xdr:to>
      <xdr:col>14</xdr:col>
      <xdr:colOff>28575</xdr:colOff>
      <xdr:row>36</xdr:row>
      <xdr:rowOff>88951</xdr:rowOff>
    </xdr:to>
    <xdr:cxnSp macro="">
      <xdr:nvCxnSpPr>
        <xdr:cNvPr id="290" name="直線コネクタ 289"/>
        <xdr:cNvCxnSpPr/>
      </xdr:nvCxnSpPr>
      <xdr:spPr>
        <a:xfrm>
          <a:off x="8750300" y="624286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72356</xdr:rowOff>
    </xdr:from>
    <xdr:ext cx="469744" cy="259045"/>
    <xdr:sp macro="" textlink="">
      <xdr:nvSpPr>
        <xdr:cNvPr id="292" name="テキスト ボックス 291"/>
        <xdr:cNvSpPr txBox="1"/>
      </xdr:nvSpPr>
      <xdr:spPr>
        <a:xfrm>
          <a:off x="9404427" y="641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131928</xdr:rowOff>
    </xdr:from>
    <xdr:to>
      <xdr:col>12</xdr:col>
      <xdr:colOff>511175</xdr:colOff>
      <xdr:row>36</xdr:row>
      <xdr:rowOff>70663</xdr:rowOff>
    </xdr:to>
    <xdr:cxnSp macro="">
      <xdr:nvCxnSpPr>
        <xdr:cNvPr id="293" name="直線コネクタ 292"/>
        <xdr:cNvCxnSpPr/>
      </xdr:nvCxnSpPr>
      <xdr:spPr>
        <a:xfrm>
          <a:off x="7861300" y="5446878"/>
          <a:ext cx="889000" cy="79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5" name="テキスト ボックス 294"/>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131928</xdr:rowOff>
    </xdr:from>
    <xdr:to>
      <xdr:col>11</xdr:col>
      <xdr:colOff>307975</xdr:colOff>
      <xdr:row>34</xdr:row>
      <xdr:rowOff>155016</xdr:rowOff>
    </xdr:to>
    <xdr:cxnSp macro="">
      <xdr:nvCxnSpPr>
        <xdr:cNvPr id="296" name="直線コネクタ 295"/>
        <xdr:cNvCxnSpPr/>
      </xdr:nvCxnSpPr>
      <xdr:spPr>
        <a:xfrm flipV="1">
          <a:off x="6972300" y="5446878"/>
          <a:ext cx="889000" cy="5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8" name="テキスト ボックス 297"/>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0" name="テキスト ボックス 299"/>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112217</xdr:rowOff>
    </xdr:from>
    <xdr:to>
      <xdr:col>15</xdr:col>
      <xdr:colOff>231775</xdr:colOff>
      <xdr:row>37</xdr:row>
      <xdr:rowOff>42367</xdr:rowOff>
    </xdr:to>
    <xdr:sp macro="" textlink="">
      <xdr:nvSpPr>
        <xdr:cNvPr id="306" name="円/楕円 305"/>
        <xdr:cNvSpPr/>
      </xdr:nvSpPr>
      <xdr:spPr>
        <a:xfrm>
          <a:off x="104267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135094</xdr:rowOff>
    </xdr:from>
    <xdr:ext cx="469744" cy="259045"/>
    <xdr:sp macro="" textlink="">
      <xdr:nvSpPr>
        <xdr:cNvPr id="307" name="労働費該当値テキスト"/>
        <xdr:cNvSpPr txBox="1"/>
      </xdr:nvSpPr>
      <xdr:spPr>
        <a:xfrm>
          <a:off x="10528300" y="613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38151</xdr:rowOff>
    </xdr:from>
    <xdr:to>
      <xdr:col>14</xdr:col>
      <xdr:colOff>79375</xdr:colOff>
      <xdr:row>36</xdr:row>
      <xdr:rowOff>139751</xdr:rowOff>
    </xdr:to>
    <xdr:sp macro="" textlink="">
      <xdr:nvSpPr>
        <xdr:cNvPr id="308" name="円/楕円 307"/>
        <xdr:cNvSpPr/>
      </xdr:nvSpPr>
      <xdr:spPr>
        <a:xfrm>
          <a:off x="9588500" y="62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156278</xdr:rowOff>
    </xdr:from>
    <xdr:ext cx="469744" cy="259045"/>
    <xdr:sp macro="" textlink="">
      <xdr:nvSpPr>
        <xdr:cNvPr id="309" name="テキスト ボックス 308"/>
        <xdr:cNvSpPr txBox="1"/>
      </xdr:nvSpPr>
      <xdr:spPr>
        <a:xfrm>
          <a:off x="9404427" y="598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19863</xdr:rowOff>
    </xdr:from>
    <xdr:to>
      <xdr:col>12</xdr:col>
      <xdr:colOff>561975</xdr:colOff>
      <xdr:row>36</xdr:row>
      <xdr:rowOff>121463</xdr:rowOff>
    </xdr:to>
    <xdr:sp macro="" textlink="">
      <xdr:nvSpPr>
        <xdr:cNvPr id="310" name="円/楕円 309"/>
        <xdr:cNvSpPr/>
      </xdr:nvSpPr>
      <xdr:spPr>
        <a:xfrm>
          <a:off x="8699500" y="61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137990</xdr:rowOff>
    </xdr:from>
    <xdr:ext cx="469744" cy="259045"/>
    <xdr:sp macro="" textlink="">
      <xdr:nvSpPr>
        <xdr:cNvPr id="311" name="テキスト ボックス 310"/>
        <xdr:cNvSpPr txBox="1"/>
      </xdr:nvSpPr>
      <xdr:spPr>
        <a:xfrm>
          <a:off x="8515427" y="596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81128</xdr:rowOff>
    </xdr:from>
    <xdr:to>
      <xdr:col>11</xdr:col>
      <xdr:colOff>358775</xdr:colOff>
      <xdr:row>32</xdr:row>
      <xdr:rowOff>11278</xdr:rowOff>
    </xdr:to>
    <xdr:sp macro="" textlink="">
      <xdr:nvSpPr>
        <xdr:cNvPr id="312" name="円/楕円 311"/>
        <xdr:cNvSpPr/>
      </xdr:nvSpPr>
      <xdr:spPr>
        <a:xfrm>
          <a:off x="7810500" y="53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27805</xdr:rowOff>
    </xdr:from>
    <xdr:ext cx="469744" cy="259045"/>
    <xdr:sp macro="" textlink="">
      <xdr:nvSpPr>
        <xdr:cNvPr id="313" name="テキスト ボックス 312"/>
        <xdr:cNvSpPr txBox="1"/>
      </xdr:nvSpPr>
      <xdr:spPr>
        <a:xfrm>
          <a:off x="7626427" y="517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104216</xdr:rowOff>
    </xdr:from>
    <xdr:to>
      <xdr:col>10</xdr:col>
      <xdr:colOff>155575</xdr:colOff>
      <xdr:row>35</xdr:row>
      <xdr:rowOff>34366</xdr:rowOff>
    </xdr:to>
    <xdr:sp macro="" textlink="">
      <xdr:nvSpPr>
        <xdr:cNvPr id="314" name="円/楕円 313"/>
        <xdr:cNvSpPr/>
      </xdr:nvSpPr>
      <xdr:spPr>
        <a:xfrm>
          <a:off x="6921500" y="59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50893</xdr:rowOff>
    </xdr:from>
    <xdr:ext cx="469744" cy="259045"/>
    <xdr:sp macro="" textlink="">
      <xdr:nvSpPr>
        <xdr:cNvPr id="315" name="テキスト ボックス 314"/>
        <xdr:cNvSpPr txBox="1"/>
      </xdr:nvSpPr>
      <xdr:spPr>
        <a:xfrm>
          <a:off x="6737427" y="570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159131</xdr:rowOff>
    </xdr:from>
    <xdr:to>
      <xdr:col>15</xdr:col>
      <xdr:colOff>180975</xdr:colOff>
      <xdr:row>56</xdr:row>
      <xdr:rowOff>96625</xdr:rowOff>
    </xdr:to>
    <xdr:cxnSp macro="">
      <xdr:nvCxnSpPr>
        <xdr:cNvPr id="346" name="直線コネクタ 345"/>
        <xdr:cNvCxnSpPr/>
      </xdr:nvCxnSpPr>
      <xdr:spPr>
        <a:xfrm flipV="1">
          <a:off x="9639300" y="9588881"/>
          <a:ext cx="838200" cy="10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20844</xdr:rowOff>
    </xdr:from>
    <xdr:to>
      <xdr:col>14</xdr:col>
      <xdr:colOff>28575</xdr:colOff>
      <xdr:row>56</xdr:row>
      <xdr:rowOff>96625</xdr:rowOff>
    </xdr:to>
    <xdr:cxnSp macro="">
      <xdr:nvCxnSpPr>
        <xdr:cNvPr id="349" name="直線コネクタ 348"/>
        <xdr:cNvCxnSpPr/>
      </xdr:nvCxnSpPr>
      <xdr:spPr>
        <a:xfrm>
          <a:off x="8750300" y="9622044"/>
          <a:ext cx="889000" cy="7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1" name="テキスト ボックス 350"/>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20844</xdr:rowOff>
    </xdr:from>
    <xdr:to>
      <xdr:col>12</xdr:col>
      <xdr:colOff>511175</xdr:colOff>
      <xdr:row>56</xdr:row>
      <xdr:rowOff>85718</xdr:rowOff>
    </xdr:to>
    <xdr:cxnSp macro="">
      <xdr:nvCxnSpPr>
        <xdr:cNvPr id="352" name="直線コネクタ 351"/>
        <xdr:cNvCxnSpPr/>
      </xdr:nvCxnSpPr>
      <xdr:spPr>
        <a:xfrm flipV="1">
          <a:off x="7861300" y="9622044"/>
          <a:ext cx="889000" cy="6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85718</xdr:rowOff>
    </xdr:from>
    <xdr:to>
      <xdr:col>11</xdr:col>
      <xdr:colOff>307975</xdr:colOff>
      <xdr:row>57</xdr:row>
      <xdr:rowOff>14721</xdr:rowOff>
    </xdr:to>
    <xdr:cxnSp macro="">
      <xdr:nvCxnSpPr>
        <xdr:cNvPr id="355" name="直線コネクタ 354"/>
        <xdr:cNvCxnSpPr/>
      </xdr:nvCxnSpPr>
      <xdr:spPr>
        <a:xfrm flipV="1">
          <a:off x="6972300" y="9686918"/>
          <a:ext cx="889000" cy="10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108331</xdr:rowOff>
    </xdr:from>
    <xdr:to>
      <xdr:col>15</xdr:col>
      <xdr:colOff>231775</xdr:colOff>
      <xdr:row>56</xdr:row>
      <xdr:rowOff>38481</xdr:rowOff>
    </xdr:to>
    <xdr:sp macro="" textlink="">
      <xdr:nvSpPr>
        <xdr:cNvPr id="365" name="円/楕円 364"/>
        <xdr:cNvSpPr/>
      </xdr:nvSpPr>
      <xdr:spPr>
        <a:xfrm>
          <a:off x="10426700" y="95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131208</xdr:rowOff>
    </xdr:from>
    <xdr:ext cx="534377" cy="259045"/>
    <xdr:sp macro="" textlink="">
      <xdr:nvSpPr>
        <xdr:cNvPr id="366" name="農林水産業費該当値テキスト"/>
        <xdr:cNvSpPr txBox="1"/>
      </xdr:nvSpPr>
      <xdr:spPr>
        <a:xfrm>
          <a:off x="10528300" y="938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38,310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45825</xdr:rowOff>
    </xdr:from>
    <xdr:to>
      <xdr:col>14</xdr:col>
      <xdr:colOff>79375</xdr:colOff>
      <xdr:row>56</xdr:row>
      <xdr:rowOff>147425</xdr:rowOff>
    </xdr:to>
    <xdr:sp macro="" textlink="">
      <xdr:nvSpPr>
        <xdr:cNvPr id="367" name="円/楕円 366"/>
        <xdr:cNvSpPr/>
      </xdr:nvSpPr>
      <xdr:spPr>
        <a:xfrm>
          <a:off x="9588500" y="964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163952</xdr:rowOff>
    </xdr:from>
    <xdr:ext cx="534377" cy="259045"/>
    <xdr:sp macro="" textlink="">
      <xdr:nvSpPr>
        <xdr:cNvPr id="368" name="テキスト ボックス 367"/>
        <xdr:cNvSpPr txBox="1"/>
      </xdr:nvSpPr>
      <xdr:spPr>
        <a:xfrm>
          <a:off x="9372111" y="942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141494</xdr:rowOff>
    </xdr:from>
    <xdr:to>
      <xdr:col>12</xdr:col>
      <xdr:colOff>561975</xdr:colOff>
      <xdr:row>56</xdr:row>
      <xdr:rowOff>71644</xdr:rowOff>
    </xdr:to>
    <xdr:sp macro="" textlink="">
      <xdr:nvSpPr>
        <xdr:cNvPr id="369" name="円/楕円 368"/>
        <xdr:cNvSpPr/>
      </xdr:nvSpPr>
      <xdr:spPr>
        <a:xfrm>
          <a:off x="8699500" y="957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88171</xdr:rowOff>
    </xdr:from>
    <xdr:ext cx="534377" cy="259045"/>
    <xdr:sp macro="" textlink="">
      <xdr:nvSpPr>
        <xdr:cNvPr id="370" name="テキスト ボックス 369"/>
        <xdr:cNvSpPr txBox="1"/>
      </xdr:nvSpPr>
      <xdr:spPr>
        <a:xfrm>
          <a:off x="8483111" y="93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34918</xdr:rowOff>
    </xdr:from>
    <xdr:to>
      <xdr:col>11</xdr:col>
      <xdr:colOff>358775</xdr:colOff>
      <xdr:row>56</xdr:row>
      <xdr:rowOff>136518</xdr:rowOff>
    </xdr:to>
    <xdr:sp macro="" textlink="">
      <xdr:nvSpPr>
        <xdr:cNvPr id="371" name="円/楕円 370"/>
        <xdr:cNvSpPr/>
      </xdr:nvSpPr>
      <xdr:spPr>
        <a:xfrm>
          <a:off x="7810500" y="96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153045</xdr:rowOff>
    </xdr:from>
    <xdr:ext cx="534377" cy="259045"/>
    <xdr:sp macro="" textlink="">
      <xdr:nvSpPr>
        <xdr:cNvPr id="372" name="テキスト ボックス 371"/>
        <xdr:cNvSpPr txBox="1"/>
      </xdr:nvSpPr>
      <xdr:spPr>
        <a:xfrm>
          <a:off x="7594111" y="94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135371</xdr:rowOff>
    </xdr:from>
    <xdr:to>
      <xdr:col>10</xdr:col>
      <xdr:colOff>155575</xdr:colOff>
      <xdr:row>57</xdr:row>
      <xdr:rowOff>65521</xdr:rowOff>
    </xdr:to>
    <xdr:sp macro="" textlink="">
      <xdr:nvSpPr>
        <xdr:cNvPr id="373" name="円/楕円 372"/>
        <xdr:cNvSpPr/>
      </xdr:nvSpPr>
      <xdr:spPr>
        <a:xfrm>
          <a:off x="6921500" y="973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82048</xdr:rowOff>
    </xdr:from>
    <xdr:ext cx="534377" cy="259045"/>
    <xdr:sp macro="" textlink="">
      <xdr:nvSpPr>
        <xdr:cNvPr id="374" name="テキスト ボックス 373"/>
        <xdr:cNvSpPr txBox="1"/>
      </xdr:nvSpPr>
      <xdr:spPr>
        <a:xfrm>
          <a:off x="6705111" y="951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131634</xdr:rowOff>
    </xdr:from>
    <xdr:to>
      <xdr:col>15</xdr:col>
      <xdr:colOff>180975</xdr:colOff>
      <xdr:row>75</xdr:row>
      <xdr:rowOff>47019</xdr:rowOff>
    </xdr:to>
    <xdr:cxnSp macro="">
      <xdr:nvCxnSpPr>
        <xdr:cNvPr id="405" name="直線コネクタ 404"/>
        <xdr:cNvCxnSpPr/>
      </xdr:nvCxnSpPr>
      <xdr:spPr>
        <a:xfrm flipV="1">
          <a:off x="9639300" y="12818934"/>
          <a:ext cx="838200" cy="8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47019</xdr:rowOff>
    </xdr:from>
    <xdr:to>
      <xdr:col>14</xdr:col>
      <xdr:colOff>28575</xdr:colOff>
      <xdr:row>75</xdr:row>
      <xdr:rowOff>105508</xdr:rowOff>
    </xdr:to>
    <xdr:cxnSp macro="">
      <xdr:nvCxnSpPr>
        <xdr:cNvPr id="408" name="直線コネクタ 407"/>
        <xdr:cNvCxnSpPr/>
      </xdr:nvCxnSpPr>
      <xdr:spPr>
        <a:xfrm flipV="1">
          <a:off x="8750300" y="12905769"/>
          <a:ext cx="889000" cy="5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0" name="テキスト ボックス 409"/>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82060</xdr:rowOff>
    </xdr:from>
    <xdr:to>
      <xdr:col>12</xdr:col>
      <xdr:colOff>511175</xdr:colOff>
      <xdr:row>75</xdr:row>
      <xdr:rowOff>105508</xdr:rowOff>
    </xdr:to>
    <xdr:cxnSp macro="">
      <xdr:nvCxnSpPr>
        <xdr:cNvPr id="411" name="直線コネクタ 410"/>
        <xdr:cNvCxnSpPr/>
      </xdr:nvCxnSpPr>
      <xdr:spPr>
        <a:xfrm>
          <a:off x="7861300" y="12940810"/>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82060</xdr:rowOff>
    </xdr:from>
    <xdr:to>
      <xdr:col>11</xdr:col>
      <xdr:colOff>307975</xdr:colOff>
      <xdr:row>76</xdr:row>
      <xdr:rowOff>31279</xdr:rowOff>
    </xdr:to>
    <xdr:cxnSp macro="">
      <xdr:nvCxnSpPr>
        <xdr:cNvPr id="414" name="直線コネクタ 413"/>
        <xdr:cNvCxnSpPr/>
      </xdr:nvCxnSpPr>
      <xdr:spPr>
        <a:xfrm flipV="1">
          <a:off x="6972300" y="12940810"/>
          <a:ext cx="889000" cy="1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80834</xdr:rowOff>
    </xdr:from>
    <xdr:to>
      <xdr:col>15</xdr:col>
      <xdr:colOff>231775</xdr:colOff>
      <xdr:row>75</xdr:row>
      <xdr:rowOff>10984</xdr:rowOff>
    </xdr:to>
    <xdr:sp macro="" textlink="">
      <xdr:nvSpPr>
        <xdr:cNvPr id="424" name="円/楕円 423"/>
        <xdr:cNvSpPr/>
      </xdr:nvSpPr>
      <xdr:spPr>
        <a:xfrm>
          <a:off x="10426700" y="127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103711</xdr:rowOff>
    </xdr:from>
    <xdr:ext cx="534377" cy="259045"/>
    <xdr:sp macro="" textlink="">
      <xdr:nvSpPr>
        <xdr:cNvPr id="425" name="商工費該当値テキスト"/>
        <xdr:cNvSpPr txBox="1"/>
      </xdr:nvSpPr>
      <xdr:spPr>
        <a:xfrm>
          <a:off x="10528300" y="126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25,247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167669</xdr:rowOff>
    </xdr:from>
    <xdr:to>
      <xdr:col>14</xdr:col>
      <xdr:colOff>79375</xdr:colOff>
      <xdr:row>75</xdr:row>
      <xdr:rowOff>97819</xdr:rowOff>
    </xdr:to>
    <xdr:sp macro="" textlink="">
      <xdr:nvSpPr>
        <xdr:cNvPr id="426" name="円/楕円 425"/>
        <xdr:cNvSpPr/>
      </xdr:nvSpPr>
      <xdr:spPr>
        <a:xfrm>
          <a:off x="9588500" y="1285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114346</xdr:rowOff>
    </xdr:from>
    <xdr:ext cx="534377" cy="259045"/>
    <xdr:sp macro="" textlink="">
      <xdr:nvSpPr>
        <xdr:cNvPr id="427" name="テキスト ボックス 426"/>
        <xdr:cNvSpPr txBox="1"/>
      </xdr:nvSpPr>
      <xdr:spPr>
        <a:xfrm>
          <a:off x="9372111" y="1263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54708</xdr:rowOff>
    </xdr:from>
    <xdr:to>
      <xdr:col>12</xdr:col>
      <xdr:colOff>561975</xdr:colOff>
      <xdr:row>75</xdr:row>
      <xdr:rowOff>156308</xdr:rowOff>
    </xdr:to>
    <xdr:sp macro="" textlink="">
      <xdr:nvSpPr>
        <xdr:cNvPr id="428" name="円/楕円 427"/>
        <xdr:cNvSpPr/>
      </xdr:nvSpPr>
      <xdr:spPr>
        <a:xfrm>
          <a:off x="8699500" y="129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1385</xdr:rowOff>
    </xdr:from>
    <xdr:ext cx="534377" cy="259045"/>
    <xdr:sp macro="" textlink="">
      <xdr:nvSpPr>
        <xdr:cNvPr id="429" name="テキスト ボックス 428"/>
        <xdr:cNvSpPr txBox="1"/>
      </xdr:nvSpPr>
      <xdr:spPr>
        <a:xfrm>
          <a:off x="8483111" y="126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20,797</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31260</xdr:rowOff>
    </xdr:from>
    <xdr:to>
      <xdr:col>11</xdr:col>
      <xdr:colOff>358775</xdr:colOff>
      <xdr:row>75</xdr:row>
      <xdr:rowOff>132860</xdr:rowOff>
    </xdr:to>
    <xdr:sp macro="" textlink="">
      <xdr:nvSpPr>
        <xdr:cNvPr id="430" name="円/楕円 429"/>
        <xdr:cNvSpPr/>
      </xdr:nvSpPr>
      <xdr:spPr>
        <a:xfrm>
          <a:off x="7810500" y="128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149387</xdr:rowOff>
    </xdr:from>
    <xdr:ext cx="534377" cy="259045"/>
    <xdr:sp macro="" textlink="">
      <xdr:nvSpPr>
        <xdr:cNvPr id="431" name="テキスト ボックス 430"/>
        <xdr:cNvSpPr txBox="1"/>
      </xdr:nvSpPr>
      <xdr:spPr>
        <a:xfrm>
          <a:off x="7594111" y="126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21,515</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151929</xdr:rowOff>
    </xdr:from>
    <xdr:to>
      <xdr:col>10</xdr:col>
      <xdr:colOff>155575</xdr:colOff>
      <xdr:row>76</xdr:row>
      <xdr:rowOff>82079</xdr:rowOff>
    </xdr:to>
    <xdr:sp macro="" textlink="">
      <xdr:nvSpPr>
        <xdr:cNvPr id="432" name="円/楕円 431"/>
        <xdr:cNvSpPr/>
      </xdr:nvSpPr>
      <xdr:spPr>
        <a:xfrm>
          <a:off x="6921500" y="130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98605</xdr:rowOff>
    </xdr:from>
    <xdr:ext cx="534377" cy="259045"/>
    <xdr:sp macro="" textlink="">
      <xdr:nvSpPr>
        <xdr:cNvPr id="433" name="テキスト ボックス 432"/>
        <xdr:cNvSpPr txBox="1"/>
      </xdr:nvSpPr>
      <xdr:spPr>
        <a:xfrm>
          <a:off x="6705111" y="1278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146862</xdr:rowOff>
    </xdr:from>
    <xdr:to>
      <xdr:col>15</xdr:col>
      <xdr:colOff>180975</xdr:colOff>
      <xdr:row>94</xdr:row>
      <xdr:rowOff>147562</xdr:rowOff>
    </xdr:to>
    <xdr:cxnSp macro="">
      <xdr:nvCxnSpPr>
        <xdr:cNvPr id="462" name="直線コネクタ 461"/>
        <xdr:cNvCxnSpPr/>
      </xdr:nvCxnSpPr>
      <xdr:spPr>
        <a:xfrm flipV="1">
          <a:off x="9639300" y="16263162"/>
          <a:ext cx="8382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3"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147562</xdr:rowOff>
    </xdr:from>
    <xdr:to>
      <xdr:col>14</xdr:col>
      <xdr:colOff>28575</xdr:colOff>
      <xdr:row>94</xdr:row>
      <xdr:rowOff>148946</xdr:rowOff>
    </xdr:to>
    <xdr:cxnSp macro="">
      <xdr:nvCxnSpPr>
        <xdr:cNvPr id="465" name="直線コネクタ 464"/>
        <xdr:cNvCxnSpPr/>
      </xdr:nvCxnSpPr>
      <xdr:spPr>
        <a:xfrm flipV="1">
          <a:off x="8750300" y="16263862"/>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120180</xdr:rowOff>
    </xdr:from>
    <xdr:to>
      <xdr:col>12</xdr:col>
      <xdr:colOff>511175</xdr:colOff>
      <xdr:row>94</xdr:row>
      <xdr:rowOff>148946</xdr:rowOff>
    </xdr:to>
    <xdr:cxnSp macro="">
      <xdr:nvCxnSpPr>
        <xdr:cNvPr id="468" name="直線コネクタ 467"/>
        <xdr:cNvCxnSpPr/>
      </xdr:nvCxnSpPr>
      <xdr:spPr>
        <a:xfrm>
          <a:off x="7861300" y="16236480"/>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82626</xdr:rowOff>
    </xdr:from>
    <xdr:to>
      <xdr:col>11</xdr:col>
      <xdr:colOff>307975</xdr:colOff>
      <xdr:row>94</xdr:row>
      <xdr:rowOff>120180</xdr:rowOff>
    </xdr:to>
    <xdr:cxnSp macro="">
      <xdr:nvCxnSpPr>
        <xdr:cNvPr id="471" name="直線コネクタ 470"/>
        <xdr:cNvCxnSpPr/>
      </xdr:nvCxnSpPr>
      <xdr:spPr>
        <a:xfrm>
          <a:off x="6972300" y="16198926"/>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96062</xdr:rowOff>
    </xdr:from>
    <xdr:to>
      <xdr:col>15</xdr:col>
      <xdr:colOff>231775</xdr:colOff>
      <xdr:row>95</xdr:row>
      <xdr:rowOff>26212</xdr:rowOff>
    </xdr:to>
    <xdr:sp macro="" textlink="">
      <xdr:nvSpPr>
        <xdr:cNvPr id="481" name="円/楕円 480"/>
        <xdr:cNvSpPr/>
      </xdr:nvSpPr>
      <xdr:spPr>
        <a:xfrm>
          <a:off x="10426700" y="1621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118939</xdr:rowOff>
    </xdr:from>
    <xdr:ext cx="534377" cy="259045"/>
    <xdr:sp macro="" textlink="">
      <xdr:nvSpPr>
        <xdr:cNvPr id="482" name="土木費該当値テキスト"/>
        <xdr:cNvSpPr txBox="1"/>
      </xdr:nvSpPr>
      <xdr:spPr>
        <a:xfrm>
          <a:off x="10528300" y="160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59,436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96762</xdr:rowOff>
    </xdr:from>
    <xdr:to>
      <xdr:col>14</xdr:col>
      <xdr:colOff>79375</xdr:colOff>
      <xdr:row>95</xdr:row>
      <xdr:rowOff>26912</xdr:rowOff>
    </xdr:to>
    <xdr:sp macro="" textlink="">
      <xdr:nvSpPr>
        <xdr:cNvPr id="483" name="円/楕円 482"/>
        <xdr:cNvSpPr/>
      </xdr:nvSpPr>
      <xdr:spPr>
        <a:xfrm>
          <a:off x="9588500" y="162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18039</xdr:rowOff>
    </xdr:from>
    <xdr:ext cx="534377" cy="259045"/>
    <xdr:sp macro="" textlink="">
      <xdr:nvSpPr>
        <xdr:cNvPr id="484" name="テキスト ボックス 483"/>
        <xdr:cNvSpPr txBox="1"/>
      </xdr:nvSpPr>
      <xdr:spPr>
        <a:xfrm>
          <a:off x="9372111" y="1630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98146</xdr:rowOff>
    </xdr:from>
    <xdr:to>
      <xdr:col>12</xdr:col>
      <xdr:colOff>561975</xdr:colOff>
      <xdr:row>95</xdr:row>
      <xdr:rowOff>28296</xdr:rowOff>
    </xdr:to>
    <xdr:sp macro="" textlink="">
      <xdr:nvSpPr>
        <xdr:cNvPr id="485" name="円/楕円 484"/>
        <xdr:cNvSpPr/>
      </xdr:nvSpPr>
      <xdr:spPr>
        <a:xfrm>
          <a:off x="8699500" y="1621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44823</xdr:rowOff>
    </xdr:from>
    <xdr:ext cx="534377" cy="259045"/>
    <xdr:sp macro="" textlink="">
      <xdr:nvSpPr>
        <xdr:cNvPr id="486" name="テキスト ボックス 485"/>
        <xdr:cNvSpPr txBox="1"/>
      </xdr:nvSpPr>
      <xdr:spPr>
        <a:xfrm>
          <a:off x="8483111" y="1598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59,272</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69380</xdr:rowOff>
    </xdr:from>
    <xdr:to>
      <xdr:col>11</xdr:col>
      <xdr:colOff>358775</xdr:colOff>
      <xdr:row>94</xdr:row>
      <xdr:rowOff>170980</xdr:rowOff>
    </xdr:to>
    <xdr:sp macro="" textlink="">
      <xdr:nvSpPr>
        <xdr:cNvPr id="487" name="円/楕円 486"/>
        <xdr:cNvSpPr/>
      </xdr:nvSpPr>
      <xdr:spPr>
        <a:xfrm>
          <a:off x="7810500" y="161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16057</xdr:rowOff>
    </xdr:from>
    <xdr:ext cx="534377" cy="259045"/>
    <xdr:sp macro="" textlink="">
      <xdr:nvSpPr>
        <xdr:cNvPr id="488" name="テキスト ボックス 487"/>
        <xdr:cNvSpPr txBox="1"/>
      </xdr:nvSpPr>
      <xdr:spPr>
        <a:xfrm>
          <a:off x="7594111" y="1596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61,537</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31826</xdr:rowOff>
    </xdr:from>
    <xdr:to>
      <xdr:col>10</xdr:col>
      <xdr:colOff>155575</xdr:colOff>
      <xdr:row>94</xdr:row>
      <xdr:rowOff>133426</xdr:rowOff>
    </xdr:to>
    <xdr:sp macro="" textlink="">
      <xdr:nvSpPr>
        <xdr:cNvPr id="489" name="円/楕円 488"/>
        <xdr:cNvSpPr/>
      </xdr:nvSpPr>
      <xdr:spPr>
        <a:xfrm>
          <a:off x="6921500" y="161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149953</xdr:rowOff>
    </xdr:from>
    <xdr:ext cx="534377" cy="259045"/>
    <xdr:sp macro="" textlink="">
      <xdr:nvSpPr>
        <xdr:cNvPr id="490" name="テキスト ボックス 489"/>
        <xdr:cNvSpPr txBox="1"/>
      </xdr:nvSpPr>
      <xdr:spPr>
        <a:xfrm>
          <a:off x="6705111" y="159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30063</xdr:rowOff>
    </xdr:from>
    <xdr:to>
      <xdr:col>23</xdr:col>
      <xdr:colOff>517525</xdr:colOff>
      <xdr:row>37</xdr:row>
      <xdr:rowOff>76607</xdr:rowOff>
    </xdr:to>
    <xdr:cxnSp macro="">
      <xdr:nvCxnSpPr>
        <xdr:cNvPr id="518" name="直線コネクタ 517"/>
        <xdr:cNvCxnSpPr/>
      </xdr:nvCxnSpPr>
      <xdr:spPr>
        <a:xfrm flipV="1">
          <a:off x="15481300" y="6373713"/>
          <a:ext cx="838200" cy="4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40670</xdr:rowOff>
    </xdr:from>
    <xdr:to>
      <xdr:col>22</xdr:col>
      <xdr:colOff>365125</xdr:colOff>
      <xdr:row>37</xdr:row>
      <xdr:rowOff>76607</xdr:rowOff>
    </xdr:to>
    <xdr:cxnSp macro="">
      <xdr:nvCxnSpPr>
        <xdr:cNvPr id="521" name="直線コネクタ 520"/>
        <xdr:cNvCxnSpPr/>
      </xdr:nvCxnSpPr>
      <xdr:spPr>
        <a:xfrm>
          <a:off x="14592300" y="6041420"/>
          <a:ext cx="889000" cy="37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40670</xdr:rowOff>
    </xdr:from>
    <xdr:to>
      <xdr:col>21</xdr:col>
      <xdr:colOff>161925</xdr:colOff>
      <xdr:row>36</xdr:row>
      <xdr:rowOff>156845</xdr:rowOff>
    </xdr:to>
    <xdr:cxnSp macro="">
      <xdr:nvCxnSpPr>
        <xdr:cNvPr id="524" name="直線コネクタ 523"/>
        <xdr:cNvCxnSpPr/>
      </xdr:nvCxnSpPr>
      <xdr:spPr>
        <a:xfrm flipV="1">
          <a:off x="13703300" y="6041420"/>
          <a:ext cx="889000" cy="28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156845</xdr:rowOff>
    </xdr:from>
    <xdr:to>
      <xdr:col>19</xdr:col>
      <xdr:colOff>644525</xdr:colOff>
      <xdr:row>36</xdr:row>
      <xdr:rowOff>158217</xdr:rowOff>
    </xdr:to>
    <xdr:cxnSp macro="">
      <xdr:nvCxnSpPr>
        <xdr:cNvPr id="527" name="直線コネクタ 526"/>
        <xdr:cNvCxnSpPr/>
      </xdr:nvCxnSpPr>
      <xdr:spPr>
        <a:xfrm flipV="1">
          <a:off x="12814300" y="632904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150713</xdr:rowOff>
    </xdr:from>
    <xdr:to>
      <xdr:col>23</xdr:col>
      <xdr:colOff>568325</xdr:colOff>
      <xdr:row>37</xdr:row>
      <xdr:rowOff>80863</xdr:rowOff>
    </xdr:to>
    <xdr:sp macro="" textlink="">
      <xdr:nvSpPr>
        <xdr:cNvPr id="537" name="円/楕円 536"/>
        <xdr:cNvSpPr/>
      </xdr:nvSpPr>
      <xdr:spPr>
        <a:xfrm>
          <a:off x="16268700" y="63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129140</xdr:rowOff>
    </xdr:from>
    <xdr:ext cx="534377" cy="259045"/>
    <xdr:sp macro="" textlink="">
      <xdr:nvSpPr>
        <xdr:cNvPr id="538" name="消防費該当値テキスト"/>
        <xdr:cNvSpPr txBox="1"/>
      </xdr:nvSpPr>
      <xdr:spPr>
        <a:xfrm>
          <a:off x="16370300" y="630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16,148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25807</xdr:rowOff>
    </xdr:from>
    <xdr:to>
      <xdr:col>22</xdr:col>
      <xdr:colOff>415925</xdr:colOff>
      <xdr:row>37</xdr:row>
      <xdr:rowOff>127407</xdr:rowOff>
    </xdr:to>
    <xdr:sp macro="" textlink="">
      <xdr:nvSpPr>
        <xdr:cNvPr id="539" name="円/楕円 538"/>
        <xdr:cNvSpPr/>
      </xdr:nvSpPr>
      <xdr:spPr>
        <a:xfrm>
          <a:off x="154305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118534</xdr:rowOff>
    </xdr:from>
    <xdr:ext cx="534377" cy="259045"/>
    <xdr:sp macro="" textlink="">
      <xdr:nvSpPr>
        <xdr:cNvPr id="540" name="テキスト ボックス 539"/>
        <xdr:cNvSpPr txBox="1"/>
      </xdr:nvSpPr>
      <xdr:spPr>
        <a:xfrm>
          <a:off x="15214111" y="64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15,130</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161320</xdr:rowOff>
    </xdr:from>
    <xdr:to>
      <xdr:col>21</xdr:col>
      <xdr:colOff>212725</xdr:colOff>
      <xdr:row>35</xdr:row>
      <xdr:rowOff>91470</xdr:rowOff>
    </xdr:to>
    <xdr:sp macro="" textlink="">
      <xdr:nvSpPr>
        <xdr:cNvPr id="541" name="円/楕円 540"/>
        <xdr:cNvSpPr/>
      </xdr:nvSpPr>
      <xdr:spPr>
        <a:xfrm>
          <a:off x="14541500" y="59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107997</xdr:rowOff>
    </xdr:from>
    <xdr:ext cx="534377" cy="259045"/>
    <xdr:sp macro="" textlink="">
      <xdr:nvSpPr>
        <xdr:cNvPr id="542" name="テキスト ボックス 541"/>
        <xdr:cNvSpPr txBox="1"/>
      </xdr:nvSpPr>
      <xdr:spPr>
        <a:xfrm>
          <a:off x="14325111" y="57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106045</xdr:rowOff>
    </xdr:from>
    <xdr:to>
      <xdr:col>20</xdr:col>
      <xdr:colOff>9525</xdr:colOff>
      <xdr:row>37</xdr:row>
      <xdr:rowOff>36195</xdr:rowOff>
    </xdr:to>
    <xdr:sp macro="" textlink="">
      <xdr:nvSpPr>
        <xdr:cNvPr id="543" name="円/楕円 542"/>
        <xdr:cNvSpPr/>
      </xdr:nvSpPr>
      <xdr:spPr>
        <a:xfrm>
          <a:off x="13652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52722</xdr:rowOff>
    </xdr:from>
    <xdr:ext cx="534377" cy="259045"/>
    <xdr:sp macro="" textlink="">
      <xdr:nvSpPr>
        <xdr:cNvPr id="544" name="テキスト ボックス 543"/>
        <xdr:cNvSpPr txBox="1"/>
      </xdr:nvSpPr>
      <xdr:spPr>
        <a:xfrm>
          <a:off x="13436111" y="605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107417</xdr:rowOff>
    </xdr:from>
    <xdr:to>
      <xdr:col>18</xdr:col>
      <xdr:colOff>492125</xdr:colOff>
      <xdr:row>37</xdr:row>
      <xdr:rowOff>37567</xdr:rowOff>
    </xdr:to>
    <xdr:sp macro="" textlink="">
      <xdr:nvSpPr>
        <xdr:cNvPr id="545" name="円/楕円 544"/>
        <xdr:cNvSpPr/>
      </xdr:nvSpPr>
      <xdr:spPr>
        <a:xfrm>
          <a:off x="12763500" y="62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54094</xdr:rowOff>
    </xdr:from>
    <xdr:ext cx="534377" cy="259045"/>
    <xdr:sp macro="" textlink="">
      <xdr:nvSpPr>
        <xdr:cNvPr id="546" name="テキスト ボックス 545"/>
        <xdr:cNvSpPr txBox="1"/>
      </xdr:nvSpPr>
      <xdr:spPr>
        <a:xfrm>
          <a:off x="12547111" y="6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1283</xdr:rowOff>
    </xdr:from>
    <xdr:to>
      <xdr:col>23</xdr:col>
      <xdr:colOff>517525</xdr:colOff>
      <xdr:row>57</xdr:row>
      <xdr:rowOff>72663</xdr:rowOff>
    </xdr:to>
    <xdr:cxnSp macro="">
      <xdr:nvCxnSpPr>
        <xdr:cNvPr id="576" name="直線コネクタ 575"/>
        <xdr:cNvCxnSpPr/>
      </xdr:nvCxnSpPr>
      <xdr:spPr>
        <a:xfrm>
          <a:off x="15481300" y="9431033"/>
          <a:ext cx="838200" cy="4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163799</xdr:rowOff>
    </xdr:from>
    <xdr:to>
      <xdr:col>22</xdr:col>
      <xdr:colOff>365125</xdr:colOff>
      <xdr:row>55</xdr:row>
      <xdr:rowOff>1283</xdr:rowOff>
    </xdr:to>
    <xdr:cxnSp macro="">
      <xdr:nvCxnSpPr>
        <xdr:cNvPr id="579" name="直線コネクタ 578"/>
        <xdr:cNvCxnSpPr/>
      </xdr:nvCxnSpPr>
      <xdr:spPr>
        <a:xfrm>
          <a:off x="14592300" y="9250649"/>
          <a:ext cx="889000" cy="18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1" name="テキスト ボックス 580"/>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163799</xdr:rowOff>
    </xdr:from>
    <xdr:to>
      <xdr:col>21</xdr:col>
      <xdr:colOff>161925</xdr:colOff>
      <xdr:row>55</xdr:row>
      <xdr:rowOff>92723</xdr:rowOff>
    </xdr:to>
    <xdr:cxnSp macro="">
      <xdr:nvCxnSpPr>
        <xdr:cNvPr id="582" name="直線コネクタ 581"/>
        <xdr:cNvCxnSpPr/>
      </xdr:nvCxnSpPr>
      <xdr:spPr>
        <a:xfrm flipV="1">
          <a:off x="13703300" y="9250649"/>
          <a:ext cx="889000" cy="27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164484</xdr:rowOff>
    </xdr:from>
    <xdr:to>
      <xdr:col>19</xdr:col>
      <xdr:colOff>644525</xdr:colOff>
      <xdr:row>55</xdr:row>
      <xdr:rowOff>92723</xdr:rowOff>
    </xdr:to>
    <xdr:cxnSp macro="">
      <xdr:nvCxnSpPr>
        <xdr:cNvPr id="585" name="直線コネクタ 584"/>
        <xdr:cNvCxnSpPr/>
      </xdr:nvCxnSpPr>
      <xdr:spPr>
        <a:xfrm>
          <a:off x="12814300" y="9251334"/>
          <a:ext cx="889000" cy="27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21863</xdr:rowOff>
    </xdr:from>
    <xdr:to>
      <xdr:col>23</xdr:col>
      <xdr:colOff>568325</xdr:colOff>
      <xdr:row>57</xdr:row>
      <xdr:rowOff>123463</xdr:rowOff>
    </xdr:to>
    <xdr:sp macro="" textlink="">
      <xdr:nvSpPr>
        <xdr:cNvPr id="595" name="円/楕円 594"/>
        <xdr:cNvSpPr/>
      </xdr:nvSpPr>
      <xdr:spPr>
        <a:xfrm>
          <a:off x="16268700" y="97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290</xdr:rowOff>
    </xdr:from>
    <xdr:ext cx="534377" cy="259045"/>
    <xdr:sp macro="" textlink="">
      <xdr:nvSpPr>
        <xdr:cNvPr id="596" name="教育費該当値テキスト"/>
        <xdr:cNvSpPr txBox="1"/>
      </xdr:nvSpPr>
      <xdr:spPr>
        <a:xfrm>
          <a:off x="16370300" y="977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36,519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121933</xdr:rowOff>
    </xdr:from>
    <xdr:to>
      <xdr:col>22</xdr:col>
      <xdr:colOff>415925</xdr:colOff>
      <xdr:row>55</xdr:row>
      <xdr:rowOff>52083</xdr:rowOff>
    </xdr:to>
    <xdr:sp macro="" textlink="">
      <xdr:nvSpPr>
        <xdr:cNvPr id="597" name="円/楕円 596"/>
        <xdr:cNvSpPr/>
      </xdr:nvSpPr>
      <xdr:spPr>
        <a:xfrm>
          <a:off x="15430500" y="93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68610</xdr:rowOff>
    </xdr:from>
    <xdr:ext cx="534377" cy="259045"/>
    <xdr:sp macro="" textlink="">
      <xdr:nvSpPr>
        <xdr:cNvPr id="598" name="テキスト ボックス 597"/>
        <xdr:cNvSpPr txBox="1"/>
      </xdr:nvSpPr>
      <xdr:spPr>
        <a:xfrm>
          <a:off x="15214111" y="91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58,266</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112999</xdr:rowOff>
    </xdr:from>
    <xdr:to>
      <xdr:col>21</xdr:col>
      <xdr:colOff>212725</xdr:colOff>
      <xdr:row>54</xdr:row>
      <xdr:rowOff>43149</xdr:rowOff>
    </xdr:to>
    <xdr:sp macro="" textlink="">
      <xdr:nvSpPr>
        <xdr:cNvPr id="599" name="円/楕円 598"/>
        <xdr:cNvSpPr/>
      </xdr:nvSpPr>
      <xdr:spPr>
        <a:xfrm>
          <a:off x="14541500" y="91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59676</xdr:rowOff>
    </xdr:from>
    <xdr:ext cx="534377" cy="259045"/>
    <xdr:sp macro="" textlink="">
      <xdr:nvSpPr>
        <xdr:cNvPr id="600" name="テキスト ボックス 599"/>
        <xdr:cNvSpPr txBox="1"/>
      </xdr:nvSpPr>
      <xdr:spPr>
        <a:xfrm>
          <a:off x="14325111" y="897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41923</xdr:rowOff>
    </xdr:from>
    <xdr:to>
      <xdr:col>20</xdr:col>
      <xdr:colOff>9525</xdr:colOff>
      <xdr:row>55</xdr:row>
      <xdr:rowOff>143523</xdr:rowOff>
    </xdr:to>
    <xdr:sp macro="" textlink="">
      <xdr:nvSpPr>
        <xdr:cNvPr id="601" name="円/楕円 600"/>
        <xdr:cNvSpPr/>
      </xdr:nvSpPr>
      <xdr:spPr>
        <a:xfrm>
          <a:off x="13652500" y="947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160050</xdr:rowOff>
    </xdr:from>
    <xdr:ext cx="534377" cy="259045"/>
    <xdr:sp macro="" textlink="">
      <xdr:nvSpPr>
        <xdr:cNvPr id="602" name="テキスト ボックス 601"/>
        <xdr:cNvSpPr txBox="1"/>
      </xdr:nvSpPr>
      <xdr:spPr>
        <a:xfrm>
          <a:off x="13436111" y="9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53,466</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113684</xdr:rowOff>
    </xdr:from>
    <xdr:to>
      <xdr:col>18</xdr:col>
      <xdr:colOff>492125</xdr:colOff>
      <xdr:row>54</xdr:row>
      <xdr:rowOff>43834</xdr:rowOff>
    </xdr:to>
    <xdr:sp macro="" textlink="">
      <xdr:nvSpPr>
        <xdr:cNvPr id="603" name="円/楕円 602"/>
        <xdr:cNvSpPr/>
      </xdr:nvSpPr>
      <xdr:spPr>
        <a:xfrm>
          <a:off x="12763500" y="92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60361</xdr:rowOff>
    </xdr:from>
    <xdr:ext cx="534377" cy="259045"/>
    <xdr:sp macro="" textlink="">
      <xdr:nvSpPr>
        <xdr:cNvPr id="604" name="テキスト ボックス 603"/>
        <xdr:cNvSpPr txBox="1"/>
      </xdr:nvSpPr>
      <xdr:spPr>
        <a:xfrm>
          <a:off x="12547111" y="897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139357</xdr:rowOff>
    </xdr:from>
    <xdr:to>
      <xdr:col>23</xdr:col>
      <xdr:colOff>517525</xdr:colOff>
      <xdr:row>78</xdr:row>
      <xdr:rowOff>139700</xdr:rowOff>
    </xdr:to>
    <xdr:cxnSp macro="">
      <xdr:nvCxnSpPr>
        <xdr:cNvPr id="631" name="直線コネクタ 630"/>
        <xdr:cNvCxnSpPr/>
      </xdr:nvCxnSpPr>
      <xdr:spPr>
        <a:xfrm>
          <a:off x="15481300" y="1351245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137757</xdr:rowOff>
    </xdr:from>
    <xdr:to>
      <xdr:col>22</xdr:col>
      <xdr:colOff>365125</xdr:colOff>
      <xdr:row>78</xdr:row>
      <xdr:rowOff>139357</xdr:rowOff>
    </xdr:to>
    <xdr:cxnSp macro="">
      <xdr:nvCxnSpPr>
        <xdr:cNvPr id="634" name="直線コネクタ 633"/>
        <xdr:cNvCxnSpPr/>
      </xdr:nvCxnSpPr>
      <xdr:spPr>
        <a:xfrm>
          <a:off x="14592300" y="1351085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63074</xdr:rowOff>
    </xdr:from>
    <xdr:to>
      <xdr:col>21</xdr:col>
      <xdr:colOff>161925</xdr:colOff>
      <xdr:row>78</xdr:row>
      <xdr:rowOff>137757</xdr:rowOff>
    </xdr:to>
    <xdr:cxnSp macro="">
      <xdr:nvCxnSpPr>
        <xdr:cNvPr id="637" name="直線コネクタ 636"/>
        <xdr:cNvCxnSpPr/>
      </xdr:nvCxnSpPr>
      <xdr:spPr>
        <a:xfrm>
          <a:off x="13703300" y="13436174"/>
          <a:ext cx="889000" cy="7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57747</xdr:rowOff>
    </xdr:from>
    <xdr:to>
      <xdr:col>19</xdr:col>
      <xdr:colOff>644525</xdr:colOff>
      <xdr:row>78</xdr:row>
      <xdr:rowOff>63074</xdr:rowOff>
    </xdr:to>
    <xdr:cxnSp macro="">
      <xdr:nvCxnSpPr>
        <xdr:cNvPr id="640" name="直線コネクタ 639"/>
        <xdr:cNvCxnSpPr/>
      </xdr:nvCxnSpPr>
      <xdr:spPr>
        <a:xfrm>
          <a:off x="12814300" y="13430847"/>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1"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88557</xdr:rowOff>
    </xdr:from>
    <xdr:to>
      <xdr:col>22</xdr:col>
      <xdr:colOff>415925</xdr:colOff>
      <xdr:row>79</xdr:row>
      <xdr:rowOff>18707</xdr:rowOff>
    </xdr:to>
    <xdr:sp macro="" textlink="">
      <xdr:nvSpPr>
        <xdr:cNvPr id="652" name="円/楕円 651"/>
        <xdr:cNvSpPr/>
      </xdr:nvSpPr>
      <xdr:spPr>
        <a:xfrm>
          <a:off x="15430500" y="134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9834</xdr:rowOff>
    </xdr:from>
    <xdr:ext cx="313932" cy="259045"/>
    <xdr:sp macro="" textlink="">
      <xdr:nvSpPr>
        <xdr:cNvPr id="653" name="テキスト ボックス 652"/>
        <xdr:cNvSpPr txBox="1"/>
      </xdr:nvSpPr>
      <xdr:spPr>
        <a:xfrm>
          <a:off x="15324333" y="13554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86957</xdr:rowOff>
    </xdr:from>
    <xdr:to>
      <xdr:col>21</xdr:col>
      <xdr:colOff>212725</xdr:colOff>
      <xdr:row>79</xdr:row>
      <xdr:rowOff>17107</xdr:rowOff>
    </xdr:to>
    <xdr:sp macro="" textlink="">
      <xdr:nvSpPr>
        <xdr:cNvPr id="654" name="円/楕円 653"/>
        <xdr:cNvSpPr/>
      </xdr:nvSpPr>
      <xdr:spPr>
        <a:xfrm>
          <a:off x="14541500" y="134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8234</xdr:rowOff>
    </xdr:from>
    <xdr:ext cx="313932" cy="259045"/>
    <xdr:sp macro="" textlink="">
      <xdr:nvSpPr>
        <xdr:cNvPr id="655" name="テキスト ボックス 654"/>
        <xdr:cNvSpPr txBox="1"/>
      </xdr:nvSpPr>
      <xdr:spPr>
        <a:xfrm>
          <a:off x="14435333" y="1355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12274</xdr:rowOff>
    </xdr:from>
    <xdr:to>
      <xdr:col>20</xdr:col>
      <xdr:colOff>9525</xdr:colOff>
      <xdr:row>78</xdr:row>
      <xdr:rowOff>113874</xdr:rowOff>
    </xdr:to>
    <xdr:sp macro="" textlink="">
      <xdr:nvSpPr>
        <xdr:cNvPr id="656" name="円/楕円 655"/>
        <xdr:cNvSpPr/>
      </xdr:nvSpPr>
      <xdr:spPr>
        <a:xfrm>
          <a:off x="13652500" y="133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105001</xdr:rowOff>
    </xdr:from>
    <xdr:ext cx="469744" cy="259045"/>
    <xdr:sp macro="" textlink="">
      <xdr:nvSpPr>
        <xdr:cNvPr id="657" name="テキスト ボックス 656"/>
        <xdr:cNvSpPr txBox="1"/>
      </xdr:nvSpPr>
      <xdr:spPr>
        <a:xfrm>
          <a:off x="13468427" y="134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6947</xdr:rowOff>
    </xdr:from>
    <xdr:to>
      <xdr:col>18</xdr:col>
      <xdr:colOff>492125</xdr:colOff>
      <xdr:row>78</xdr:row>
      <xdr:rowOff>108547</xdr:rowOff>
    </xdr:to>
    <xdr:sp macro="" textlink="">
      <xdr:nvSpPr>
        <xdr:cNvPr id="658" name="円/楕円 657"/>
        <xdr:cNvSpPr/>
      </xdr:nvSpPr>
      <xdr:spPr>
        <a:xfrm>
          <a:off x="12763500" y="133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99674</xdr:rowOff>
    </xdr:from>
    <xdr:ext cx="469744" cy="259045"/>
    <xdr:sp macro="" textlink="">
      <xdr:nvSpPr>
        <xdr:cNvPr id="659" name="テキスト ボックス 658"/>
        <xdr:cNvSpPr txBox="1"/>
      </xdr:nvSpPr>
      <xdr:spPr>
        <a:xfrm>
          <a:off x="12579427" y="1347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36055</xdr:rowOff>
    </xdr:from>
    <xdr:to>
      <xdr:col>23</xdr:col>
      <xdr:colOff>517525</xdr:colOff>
      <xdr:row>94</xdr:row>
      <xdr:rowOff>37618</xdr:rowOff>
    </xdr:to>
    <xdr:cxnSp macro="">
      <xdr:nvCxnSpPr>
        <xdr:cNvPr id="688" name="直線コネクタ 687"/>
        <xdr:cNvCxnSpPr/>
      </xdr:nvCxnSpPr>
      <xdr:spPr>
        <a:xfrm>
          <a:off x="15481300" y="16152355"/>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23788</xdr:rowOff>
    </xdr:from>
    <xdr:to>
      <xdr:col>22</xdr:col>
      <xdr:colOff>365125</xdr:colOff>
      <xdr:row>94</xdr:row>
      <xdr:rowOff>36055</xdr:rowOff>
    </xdr:to>
    <xdr:cxnSp macro="">
      <xdr:nvCxnSpPr>
        <xdr:cNvPr id="691" name="直線コネクタ 690"/>
        <xdr:cNvCxnSpPr/>
      </xdr:nvCxnSpPr>
      <xdr:spPr>
        <a:xfrm>
          <a:off x="14592300" y="16140088"/>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23788</xdr:rowOff>
    </xdr:from>
    <xdr:to>
      <xdr:col>21</xdr:col>
      <xdr:colOff>161925</xdr:colOff>
      <xdr:row>94</xdr:row>
      <xdr:rowOff>41872</xdr:rowOff>
    </xdr:to>
    <xdr:cxnSp macro="">
      <xdr:nvCxnSpPr>
        <xdr:cNvPr id="694" name="直線コネクタ 693"/>
        <xdr:cNvCxnSpPr/>
      </xdr:nvCxnSpPr>
      <xdr:spPr>
        <a:xfrm flipV="1">
          <a:off x="13703300" y="16140088"/>
          <a:ext cx="889000" cy="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41872</xdr:rowOff>
    </xdr:from>
    <xdr:to>
      <xdr:col>19</xdr:col>
      <xdr:colOff>644525</xdr:colOff>
      <xdr:row>94</xdr:row>
      <xdr:rowOff>44678</xdr:rowOff>
    </xdr:to>
    <xdr:cxnSp macro="">
      <xdr:nvCxnSpPr>
        <xdr:cNvPr id="697" name="直線コネクタ 696"/>
        <xdr:cNvCxnSpPr/>
      </xdr:nvCxnSpPr>
      <xdr:spPr>
        <a:xfrm flipV="1">
          <a:off x="12814300" y="16158172"/>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158268</xdr:rowOff>
    </xdr:from>
    <xdr:to>
      <xdr:col>23</xdr:col>
      <xdr:colOff>568325</xdr:colOff>
      <xdr:row>94</xdr:row>
      <xdr:rowOff>88418</xdr:rowOff>
    </xdr:to>
    <xdr:sp macro="" textlink="">
      <xdr:nvSpPr>
        <xdr:cNvPr id="707" name="円/楕円 706"/>
        <xdr:cNvSpPr/>
      </xdr:nvSpPr>
      <xdr:spPr>
        <a:xfrm>
          <a:off x="16268700" y="161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9695</xdr:rowOff>
    </xdr:from>
    <xdr:ext cx="534377" cy="259045"/>
    <xdr:sp macro="" textlink="">
      <xdr:nvSpPr>
        <xdr:cNvPr id="708" name="公債費該当値テキスト"/>
        <xdr:cNvSpPr txBox="1"/>
      </xdr:nvSpPr>
      <xdr:spPr>
        <a:xfrm>
          <a:off x="16370300" y="159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68,038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156705</xdr:rowOff>
    </xdr:from>
    <xdr:to>
      <xdr:col>22</xdr:col>
      <xdr:colOff>415925</xdr:colOff>
      <xdr:row>94</xdr:row>
      <xdr:rowOff>86855</xdr:rowOff>
    </xdr:to>
    <xdr:sp macro="" textlink="">
      <xdr:nvSpPr>
        <xdr:cNvPr id="709" name="円/楕円 708"/>
        <xdr:cNvSpPr/>
      </xdr:nvSpPr>
      <xdr:spPr>
        <a:xfrm>
          <a:off x="15430500" y="161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103382</xdr:rowOff>
    </xdr:from>
    <xdr:ext cx="534377" cy="259045"/>
    <xdr:sp macro="" textlink="">
      <xdr:nvSpPr>
        <xdr:cNvPr id="710" name="テキスト ボックス 709"/>
        <xdr:cNvSpPr txBox="1"/>
      </xdr:nvSpPr>
      <xdr:spPr>
        <a:xfrm>
          <a:off x="15214111" y="1587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144438</xdr:rowOff>
    </xdr:from>
    <xdr:to>
      <xdr:col>21</xdr:col>
      <xdr:colOff>212725</xdr:colOff>
      <xdr:row>94</xdr:row>
      <xdr:rowOff>74588</xdr:rowOff>
    </xdr:to>
    <xdr:sp macro="" textlink="">
      <xdr:nvSpPr>
        <xdr:cNvPr id="711" name="円/楕円 710"/>
        <xdr:cNvSpPr/>
      </xdr:nvSpPr>
      <xdr:spPr>
        <a:xfrm>
          <a:off x="14541500" y="160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91115</xdr:rowOff>
    </xdr:from>
    <xdr:ext cx="534377" cy="259045"/>
    <xdr:sp macro="" textlink="">
      <xdr:nvSpPr>
        <xdr:cNvPr id="712" name="テキスト ボックス 711"/>
        <xdr:cNvSpPr txBox="1"/>
      </xdr:nvSpPr>
      <xdr:spPr>
        <a:xfrm>
          <a:off x="14325111" y="1586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162522</xdr:rowOff>
    </xdr:from>
    <xdr:to>
      <xdr:col>20</xdr:col>
      <xdr:colOff>9525</xdr:colOff>
      <xdr:row>94</xdr:row>
      <xdr:rowOff>92672</xdr:rowOff>
    </xdr:to>
    <xdr:sp macro="" textlink="">
      <xdr:nvSpPr>
        <xdr:cNvPr id="713" name="円/楕円 712"/>
        <xdr:cNvSpPr/>
      </xdr:nvSpPr>
      <xdr:spPr>
        <a:xfrm>
          <a:off x="13652500" y="161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109199</xdr:rowOff>
    </xdr:from>
    <xdr:ext cx="534377" cy="259045"/>
    <xdr:sp macro="" textlink="">
      <xdr:nvSpPr>
        <xdr:cNvPr id="714" name="テキスト ボックス 713"/>
        <xdr:cNvSpPr txBox="1"/>
      </xdr:nvSpPr>
      <xdr:spPr>
        <a:xfrm>
          <a:off x="13436111" y="158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67,703</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165328</xdr:rowOff>
    </xdr:from>
    <xdr:to>
      <xdr:col>18</xdr:col>
      <xdr:colOff>492125</xdr:colOff>
      <xdr:row>94</xdr:row>
      <xdr:rowOff>95478</xdr:rowOff>
    </xdr:to>
    <xdr:sp macro="" textlink="">
      <xdr:nvSpPr>
        <xdr:cNvPr id="715" name="円/楕円 714"/>
        <xdr:cNvSpPr/>
      </xdr:nvSpPr>
      <xdr:spPr>
        <a:xfrm>
          <a:off x="12763500" y="161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112005</xdr:rowOff>
    </xdr:from>
    <xdr:ext cx="534377" cy="259045"/>
    <xdr:sp macro="" textlink="">
      <xdr:nvSpPr>
        <xdr:cNvPr id="716" name="テキスト ボックス 715"/>
        <xdr:cNvSpPr txBox="1"/>
      </xdr:nvSpPr>
      <xdr:spPr>
        <a:xfrm>
          <a:off x="12547111" y="158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総務費の住民一人当たりのコストは</a:t>
          </a:r>
          <a:r>
            <a:rPr kumimoji="1" lang="en-US" altLang="ja-JP" sz="1300">
              <a:latin typeface="ＭＳ Ｐゴシック"/>
            </a:rPr>
            <a:t>94,750</a:t>
          </a:r>
          <a:r>
            <a:rPr kumimoji="1" lang="ja-JP" altLang="en-US" sz="1300">
              <a:latin typeface="ＭＳ Ｐゴシック"/>
            </a:rPr>
            <a:t>円であり、類似団体平均を</a:t>
          </a:r>
          <a:r>
            <a:rPr kumimoji="1" lang="en-US" altLang="ja-JP" sz="1300">
              <a:latin typeface="ＭＳ Ｐゴシック"/>
            </a:rPr>
            <a:t>27,260</a:t>
          </a:r>
          <a:r>
            <a:rPr kumimoji="1" lang="ja-JP" altLang="en-US" sz="1300">
              <a:latin typeface="ＭＳ Ｐゴシック"/>
            </a:rPr>
            <a:t>円上回っている。これは、金沢地区総合交流促進施設整備事業の本体工事や平鹿多目的総合施設整備事業の開始等によるものである。</a:t>
          </a:r>
          <a:endParaRPr kumimoji="1" lang="en-US" altLang="ja-JP" sz="1300">
            <a:latin typeface="ＭＳ Ｐゴシック"/>
          </a:endParaRPr>
        </a:p>
        <a:p>
          <a:r>
            <a:rPr kumimoji="1" lang="ja-JP" altLang="en-US" sz="1300">
              <a:latin typeface="ＭＳ Ｐゴシック"/>
            </a:rPr>
            <a:t>民生費の住民一人当たりのコストは</a:t>
          </a:r>
          <a:r>
            <a:rPr kumimoji="1" lang="en-US" altLang="ja-JP" sz="1300">
              <a:latin typeface="ＭＳ Ｐゴシック"/>
            </a:rPr>
            <a:t>177,598</a:t>
          </a:r>
          <a:r>
            <a:rPr kumimoji="1" lang="ja-JP" altLang="en-US" sz="1300">
              <a:latin typeface="ＭＳ Ｐゴシック"/>
            </a:rPr>
            <a:t>円であり、類似団体平均を</a:t>
          </a:r>
          <a:r>
            <a:rPr kumimoji="1" lang="en-US" altLang="ja-JP" sz="1300">
              <a:latin typeface="ＭＳ Ｐゴシック"/>
            </a:rPr>
            <a:t>16,291</a:t>
          </a:r>
          <a:r>
            <a:rPr kumimoji="1" lang="ja-JP" altLang="en-US" sz="1300">
              <a:latin typeface="ＭＳ Ｐゴシック"/>
            </a:rPr>
            <a:t>円上回っている。これは、高齢化の影響等による社会福祉費や老人福祉費の増加によるものである。</a:t>
          </a:r>
          <a:endParaRPr kumimoji="1" lang="en-US" altLang="ja-JP" sz="1300">
            <a:latin typeface="ＭＳ Ｐゴシック"/>
          </a:endParaRPr>
        </a:p>
        <a:p>
          <a:r>
            <a:rPr kumimoji="1" lang="ja-JP" altLang="en-US" sz="1300">
              <a:latin typeface="ＭＳ Ｐゴシック"/>
            </a:rPr>
            <a:t>衛生費の住民一人当たりのコストは</a:t>
          </a:r>
          <a:r>
            <a:rPr kumimoji="1" lang="en-US" altLang="ja-JP" sz="1300">
              <a:latin typeface="ＭＳ Ｐゴシック"/>
            </a:rPr>
            <a:t>35,402</a:t>
          </a:r>
          <a:r>
            <a:rPr kumimoji="1" lang="ja-JP" altLang="en-US" sz="1300">
              <a:latin typeface="ＭＳ Ｐゴシック"/>
            </a:rPr>
            <a:t>円であり、類似団体平均を</a:t>
          </a:r>
          <a:r>
            <a:rPr kumimoji="1" lang="en-US" altLang="ja-JP" sz="1300">
              <a:latin typeface="ＭＳ Ｐゴシック"/>
            </a:rPr>
            <a:t>3,752</a:t>
          </a:r>
          <a:r>
            <a:rPr kumimoji="1" lang="ja-JP" altLang="en-US" sz="1300">
              <a:latin typeface="ＭＳ Ｐゴシック"/>
            </a:rPr>
            <a:t>円下回っている。前年度はごみ処理統合施設整備事業の本体工事により類似団体平均を大幅に上回ったが、工事終了に伴い前年度比</a:t>
          </a:r>
          <a:r>
            <a:rPr kumimoji="1" lang="en-US" altLang="ja-JP" sz="1300">
              <a:latin typeface="ＭＳ Ｐゴシック"/>
            </a:rPr>
            <a:t>62,287</a:t>
          </a:r>
          <a:r>
            <a:rPr kumimoji="1" lang="ja-JP" altLang="en-US" sz="1300">
              <a:latin typeface="ＭＳ Ｐゴシック"/>
            </a:rPr>
            <a:t>円の減となっている。</a:t>
          </a:r>
          <a:endParaRPr kumimoji="1" lang="en-US" altLang="ja-JP" sz="1300">
            <a:latin typeface="ＭＳ Ｐゴシック"/>
          </a:endParaRPr>
        </a:p>
        <a:p>
          <a:r>
            <a:rPr kumimoji="1" lang="ja-JP" altLang="en-US" sz="1300">
              <a:latin typeface="ＭＳ Ｐゴシック"/>
            </a:rPr>
            <a:t>農林水産業費の住民一人当たりのコストは</a:t>
          </a:r>
          <a:r>
            <a:rPr kumimoji="1" lang="en-US" altLang="ja-JP" sz="1300">
              <a:latin typeface="ＭＳ Ｐゴシック"/>
            </a:rPr>
            <a:t>38,310</a:t>
          </a:r>
          <a:r>
            <a:rPr kumimoji="1" lang="ja-JP" altLang="en-US" sz="1300">
              <a:latin typeface="ＭＳ Ｐゴシック"/>
            </a:rPr>
            <a:t>円であり、類似団体平均を</a:t>
          </a:r>
          <a:r>
            <a:rPr kumimoji="1" lang="en-US" altLang="ja-JP" sz="1300">
              <a:latin typeface="ＭＳ Ｐゴシック"/>
            </a:rPr>
            <a:t>15,598</a:t>
          </a:r>
          <a:r>
            <a:rPr kumimoji="1" lang="ja-JP" altLang="en-US" sz="1300">
              <a:latin typeface="ＭＳ Ｐゴシック"/>
            </a:rPr>
            <a:t>円上回っている。これは、当市の基幹産業である農業の担い手の確保・育成を図るとともに、地域価値創造拠点整備事業や畜産競争力強化対策整備事業により農業生産基盤の整備を進め、地域農業の活性化に積極的に取り組んでいることによるものである。</a:t>
          </a:r>
          <a:endParaRPr kumimoji="1" lang="en-US" altLang="ja-JP" sz="1300">
            <a:latin typeface="ＭＳ Ｐゴシック"/>
          </a:endParaRPr>
        </a:p>
        <a:p>
          <a:r>
            <a:rPr kumimoji="1" lang="ja-JP" altLang="en-US" sz="1300">
              <a:latin typeface="ＭＳ Ｐゴシック"/>
            </a:rPr>
            <a:t>商工費の住民一人当たりのコストは</a:t>
          </a:r>
          <a:r>
            <a:rPr kumimoji="1" lang="en-US" altLang="ja-JP" sz="1300">
              <a:latin typeface="ＭＳ Ｐゴシック"/>
            </a:rPr>
            <a:t>25,247</a:t>
          </a:r>
          <a:r>
            <a:rPr kumimoji="1" lang="ja-JP" altLang="en-US" sz="1300">
              <a:latin typeface="ＭＳ Ｐゴシック"/>
            </a:rPr>
            <a:t>円であり、類似団体平均を</a:t>
          </a:r>
          <a:r>
            <a:rPr kumimoji="1" lang="en-US" altLang="ja-JP" sz="1300">
              <a:latin typeface="ＭＳ Ｐゴシック"/>
            </a:rPr>
            <a:t>12,569</a:t>
          </a:r>
          <a:r>
            <a:rPr kumimoji="1" lang="ja-JP" altLang="en-US" sz="1300">
              <a:latin typeface="ＭＳ Ｐゴシック"/>
            </a:rPr>
            <a:t>円上回っている。これは、当市の重点施策である企業誘致の推進及び雇用対策に積極的に取り組んでいることによるものである。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地方消費税交付金や普通交付税の減により、単年度収支がマイナスとなった。また、収支の均衡を図るため、財政調整基金の取崩を実施したほか、財政調整基金ではなく減債基金への積立を実施したことにより、実質単年度収支は前年度比約</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のマイナスとなった。今後は普通交付税の合併算定替の段階的縮減により歳入の減少が見込まれることから、事業の選択と集中により歳出の削減を図るとともに、基金の取崩しを抑制し、安定し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いずれの会計も黒字であ</a:t>
          </a:r>
          <a:r>
            <a:rPr kumimoji="1" lang="ja-JP" altLang="en-US" sz="1400">
              <a:solidFill>
                <a:schemeClr val="dk1"/>
              </a:solidFill>
              <a:effectLst/>
              <a:latin typeface="+mn-lt"/>
              <a:ea typeface="+mn-ea"/>
              <a:cs typeface="+mn-cs"/>
            </a:rPr>
            <a:t>るが、一般会計において黒字幅が縮小した要因としては、地方消費税交付金や普通交付税の減により、実質収支が減少したことが挙げられる。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下水道事業会計においては、処理区域の拡大に伴う有収水量の増加により黒字幅は増加傾向にある。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今後も、収入確保と歳出抑制に努め</a:t>
          </a:r>
          <a:r>
            <a:rPr kumimoji="1" lang="ja-JP" altLang="en-US" sz="1400">
              <a:solidFill>
                <a:schemeClr val="dk1"/>
              </a:solidFill>
              <a:effectLst/>
              <a:latin typeface="+mn-lt"/>
              <a:ea typeface="+mn-ea"/>
              <a:cs typeface="+mn-cs"/>
            </a:rPr>
            <a:t>るともに、水道事業会計及び下水道事業会計においては、各経営戦略に基づき、基準外繰出金の抑制に努めていく。</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53612721</v>
      </c>
      <c r="BO4" s="381"/>
      <c r="BP4" s="381"/>
      <c r="BQ4" s="381"/>
      <c r="BR4" s="381"/>
      <c r="BS4" s="381"/>
      <c r="BT4" s="381"/>
      <c r="BU4" s="382"/>
      <c r="BV4" s="380">
        <v>60834311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4.9000000000000004</v>
      </c>
      <c r="CU4" s="387"/>
      <c r="CV4" s="387"/>
      <c r="CW4" s="387"/>
      <c r="CX4" s="387"/>
      <c r="CY4" s="387"/>
      <c r="CZ4" s="387"/>
      <c r="DA4" s="388"/>
      <c r="DB4" s="386">
        <v>5.5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51844018</v>
      </c>
      <c r="BO5" s="418"/>
      <c r="BP5" s="418"/>
      <c r="BQ5" s="418"/>
      <c r="BR5" s="418"/>
      <c r="BS5" s="418"/>
      <c r="BT5" s="418"/>
      <c r="BU5" s="419"/>
      <c r="BV5" s="417">
        <v>59004412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89.4</v>
      </c>
      <c r="CU5" s="415"/>
      <c r="CV5" s="415"/>
      <c r="CW5" s="415"/>
      <c r="CX5" s="415"/>
      <c r="CY5" s="415"/>
      <c r="CZ5" s="415"/>
      <c r="DA5" s="416"/>
      <c r="DB5" s="414">
        <v>86.5</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1768703</v>
      </c>
      <c r="BO6" s="418"/>
      <c r="BP6" s="418"/>
      <c r="BQ6" s="418"/>
      <c r="BR6" s="418"/>
      <c r="BS6" s="418"/>
      <c r="BT6" s="418"/>
      <c r="BU6" s="419"/>
      <c r="BV6" s="417">
        <v>1829899</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93.5</v>
      </c>
      <c r="CU6" s="455"/>
      <c r="CV6" s="455"/>
      <c r="CW6" s="455"/>
      <c r="CX6" s="455"/>
      <c r="CY6" s="455"/>
      <c r="CZ6" s="455"/>
      <c r="DA6" s="456"/>
      <c r="DB6" s="454">
        <v>91.5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196225</v>
      </c>
      <c r="BO7" s="418"/>
      <c r="BP7" s="418"/>
      <c r="BQ7" s="418"/>
      <c r="BR7" s="418"/>
      <c r="BS7" s="418"/>
      <c r="BT7" s="418"/>
      <c r="BU7" s="419"/>
      <c r="BV7" s="417">
        <v>40069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32114166</v>
      </c>
      <c r="CU7" s="418"/>
      <c r="CV7" s="418"/>
      <c r="CW7" s="418"/>
      <c r="CX7" s="418"/>
      <c r="CY7" s="418"/>
      <c r="CZ7" s="418"/>
      <c r="DA7" s="419"/>
      <c r="DB7" s="417">
        <v>32785914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1572478</v>
      </c>
      <c r="BO8" s="418"/>
      <c r="BP8" s="418"/>
      <c r="BQ8" s="418"/>
      <c r="BR8" s="418"/>
      <c r="BS8" s="418"/>
      <c r="BT8" s="418"/>
      <c r="BU8" s="419"/>
      <c r="BV8" s="417">
        <v>1789830</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0.33</v>
      </c>
      <c r="CU8" s="458"/>
      <c r="CV8" s="458"/>
      <c r="CW8" s="458"/>
      <c r="CX8" s="458"/>
      <c r="CY8" s="458"/>
      <c r="CZ8" s="458"/>
      <c r="DA8" s="459"/>
      <c r="DB8" s="457">
        <v>0.33</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92197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94</v>
      </c>
      <c r="AV9" s="450"/>
      <c r="AW9" s="450"/>
      <c r="AX9" s="450"/>
      <c r="AY9" s="451" t="s">
        <v>101</v>
      </c>
      <c r="AZ9" s="452"/>
      <c r="BA9" s="452"/>
      <c r="BB9" s="452"/>
      <c r="BC9" s="452"/>
      <c r="BD9" s="452"/>
      <c r="BE9" s="452"/>
      <c r="BF9" s="452"/>
      <c r="BG9" s="452"/>
      <c r="BH9" s="452"/>
      <c r="BI9" s="452"/>
      <c r="BJ9" s="452"/>
      <c r="BK9" s="452"/>
      <c r="BL9" s="452"/>
      <c r="BM9" s="453"/>
      <c r="BN9" s="417">
        <v>-217352</v>
      </c>
      <c r="BO9" s="418"/>
      <c r="BP9" s="418"/>
      <c r="BQ9" s="418"/>
      <c r="BR9" s="418"/>
      <c r="BS9" s="418"/>
      <c r="BT9" s="418"/>
      <c r="BU9" s="419"/>
      <c r="BV9" s="417">
        <v>5964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16.100000000000001</v>
      </c>
      <c r="CU9" s="415"/>
      <c r="CV9" s="415"/>
      <c r="CW9" s="415"/>
      <c r="CX9" s="415"/>
      <c r="CY9" s="415"/>
      <c r="CZ9" s="415"/>
      <c r="DA9" s="416"/>
      <c r="DB9" s="414">
        <v>16.600000000000001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98367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3627</v>
      </c>
      <c r="BO10" s="418"/>
      <c r="BP10" s="418"/>
      <c r="BQ10" s="418"/>
      <c r="BR10" s="418"/>
      <c r="BS10" s="418"/>
      <c r="BT10" s="418"/>
      <c r="BU10" s="419"/>
      <c r="BV10" s="417">
        <v>1383051</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93243</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120001</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92875</v>
      </c>
      <c r="S13" s="499"/>
      <c r="T13" s="499"/>
      <c r="U13" s="499"/>
      <c r="V13" s="500"/>
      <c r="W13" s="433" t="s">
        <v>125</v>
      </c>
      <c r="X13" s="434"/>
      <c r="Y13" s="434"/>
      <c r="Z13" s="434"/>
      <c r="AA13" s="434"/>
      <c r="AB13" s="424"/>
      <c r="AC13" s="468">
        <v>7559</v>
      </c>
      <c r="AD13" s="469"/>
      <c r="AE13" s="469"/>
      <c r="AF13" s="469"/>
      <c r="AG13" s="508"/>
      <c r="AH13" s="468">
        <v>7939</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-333726</v>
      </c>
      <c r="BO13" s="418"/>
      <c r="BP13" s="418"/>
      <c r="BQ13" s="418"/>
      <c r="BR13" s="418"/>
      <c r="BS13" s="418"/>
      <c r="BT13" s="418"/>
      <c r="BU13" s="419"/>
      <c r="BV13" s="417">
        <v>1389015</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7.4</v>
      </c>
      <c r="CU13" s="415"/>
      <c r="CV13" s="415"/>
      <c r="CW13" s="415"/>
      <c r="CX13" s="415"/>
      <c r="CY13" s="415"/>
      <c r="CZ13" s="415"/>
      <c r="DA13" s="416"/>
      <c r="DB13" s="414">
        <v>8.4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94552</v>
      </c>
      <c r="S14" s="499"/>
      <c r="T14" s="499"/>
      <c r="U14" s="499"/>
      <c r="V14" s="500"/>
      <c r="W14" s="407"/>
      <c r="X14" s="408"/>
      <c r="Y14" s="408"/>
      <c r="Z14" s="408"/>
      <c r="AA14" s="408"/>
      <c r="AB14" s="397"/>
      <c r="AC14" s="501">
        <v>16.2</v>
      </c>
      <c r="AD14" s="502"/>
      <c r="AE14" s="502"/>
      <c r="AF14" s="502"/>
      <c r="AG14" s="503"/>
      <c r="AH14" s="501">
        <v>16.8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25.1</v>
      </c>
      <c r="CU14" s="513"/>
      <c r="CV14" s="513"/>
      <c r="CW14" s="513"/>
      <c r="CX14" s="513"/>
      <c r="CY14" s="513"/>
      <c r="CZ14" s="513"/>
      <c r="DA14" s="514"/>
      <c r="DB14" s="512">
        <v>56.8</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94197</v>
      </c>
      <c r="S15" s="499"/>
      <c r="T15" s="499"/>
      <c r="U15" s="499"/>
      <c r="V15" s="500"/>
      <c r="W15" s="433" t="s">
        <v>132</v>
      </c>
      <c r="X15" s="434"/>
      <c r="Y15" s="434"/>
      <c r="Z15" s="434"/>
      <c r="AA15" s="434"/>
      <c r="AB15" s="424"/>
      <c r="AC15" s="468">
        <v>11587</v>
      </c>
      <c r="AD15" s="469"/>
      <c r="AE15" s="469"/>
      <c r="AF15" s="469"/>
      <c r="AG15" s="508"/>
      <c r="AH15" s="468">
        <v>12282</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8453184</v>
      </c>
      <c r="BO15" s="381"/>
      <c r="BP15" s="381"/>
      <c r="BQ15" s="381"/>
      <c r="BR15" s="381"/>
      <c r="BS15" s="381"/>
      <c r="BT15" s="381"/>
      <c r="BU15" s="382"/>
      <c r="BV15" s="380">
        <v>8418712</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24.9</v>
      </c>
      <c r="AD16" s="502"/>
      <c r="AE16" s="502"/>
      <c r="AF16" s="502"/>
      <c r="AG16" s="503"/>
      <c r="AH16" s="501">
        <v>25.9</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26042378</v>
      </c>
      <c r="BO16" s="418"/>
      <c r="BP16" s="418"/>
      <c r="BQ16" s="418"/>
      <c r="BR16" s="418"/>
      <c r="BS16" s="418"/>
      <c r="BT16" s="418"/>
      <c r="BU16" s="419"/>
      <c r="BV16" s="417">
        <v>25334669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27398</v>
      </c>
      <c r="AD17" s="469"/>
      <c r="AE17" s="469"/>
      <c r="AF17" s="469"/>
      <c r="AG17" s="508"/>
      <c r="AH17" s="468">
        <v>27145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10607094</v>
      </c>
      <c r="BO17" s="418"/>
      <c r="BP17" s="418"/>
      <c r="BQ17" s="418"/>
      <c r="BR17" s="418"/>
      <c r="BS17" s="418"/>
      <c r="BT17" s="418"/>
      <c r="BU17" s="419"/>
      <c r="BV17" s="417">
        <v>10567350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692.8</v>
      </c>
      <c r="M18" s="530"/>
      <c r="N18" s="530"/>
      <c r="O18" s="530"/>
      <c r="P18" s="530"/>
      <c r="Q18" s="530"/>
      <c r="R18" s="531"/>
      <c r="S18" s="531"/>
      <c r="T18" s="531"/>
      <c r="U18" s="531"/>
      <c r="V18" s="532"/>
      <c r="W18" s="435"/>
      <c r="X18" s="436"/>
      <c r="Y18" s="436"/>
      <c r="Z18" s="436"/>
      <c r="AA18" s="436"/>
      <c r="AB18" s="427"/>
      <c r="AC18" s="533">
        <v>58.9</v>
      </c>
      <c r="AD18" s="534"/>
      <c r="AE18" s="534"/>
      <c r="AF18" s="534"/>
      <c r="AG18" s="535"/>
      <c r="AH18" s="533">
        <v>57.3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28962921</v>
      </c>
      <c r="BO18" s="418"/>
      <c r="BP18" s="418"/>
      <c r="BQ18" s="418"/>
      <c r="BR18" s="418"/>
      <c r="BS18" s="418"/>
      <c r="BT18" s="418"/>
      <c r="BU18" s="419"/>
      <c r="BV18" s="417">
        <v>28774890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133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38142835</v>
      </c>
      <c r="BO19" s="418"/>
      <c r="BP19" s="418"/>
      <c r="BQ19" s="418"/>
      <c r="BR19" s="418"/>
      <c r="BS19" s="418"/>
      <c r="BT19" s="418"/>
      <c r="BU19" s="419"/>
      <c r="BV19" s="417">
        <v>37858020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31463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67859567</v>
      </c>
      <c r="BO23" s="418"/>
      <c r="BP23" s="418"/>
      <c r="BQ23" s="418"/>
      <c r="BR23" s="418"/>
      <c r="BS23" s="418"/>
      <c r="BT23" s="418"/>
      <c r="BU23" s="419"/>
      <c r="BV23" s="417">
        <v>69587760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8200</v>
      </c>
      <c r="R24" s="469"/>
      <c r="S24" s="469"/>
      <c r="T24" s="469"/>
      <c r="U24" s="469"/>
      <c r="V24" s="508"/>
      <c r="W24" s="563"/>
      <c r="X24" s="551"/>
      <c r="Y24" s="552"/>
      <c r="Z24" s="467" t="s">
        <v>155</v>
      </c>
      <c r="AA24" s="447"/>
      <c r="AB24" s="447"/>
      <c r="AC24" s="447"/>
      <c r="AD24" s="447"/>
      <c r="AE24" s="447"/>
      <c r="AF24" s="447"/>
      <c r="AG24" s="448"/>
      <c r="AH24" s="468">
        <v>992</v>
      </c>
      <c r="AI24" s="469"/>
      <c r="AJ24" s="469"/>
      <c r="AK24" s="469"/>
      <c r="AL24" s="508"/>
      <c r="AM24" s="468">
        <v>3131744</v>
      </c>
      <c r="AN24" s="469"/>
      <c r="AO24" s="469"/>
      <c r="AP24" s="469"/>
      <c r="AQ24" s="469"/>
      <c r="AR24" s="508"/>
      <c r="AS24" s="468">
        <v>3157</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38070919</v>
      </c>
      <c r="BO24" s="418"/>
      <c r="BP24" s="418"/>
      <c r="BQ24" s="418"/>
      <c r="BR24" s="418"/>
      <c r="BS24" s="418"/>
      <c r="BT24" s="418"/>
      <c r="BU24" s="419"/>
      <c r="BV24" s="417">
        <v>38525981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2</v>
      </c>
      <c r="M25" s="469"/>
      <c r="N25" s="469"/>
      <c r="O25" s="469"/>
      <c r="P25" s="508"/>
      <c r="Q25" s="468">
        <v>6580</v>
      </c>
      <c r="R25" s="469"/>
      <c r="S25" s="469"/>
      <c r="T25" s="469"/>
      <c r="U25" s="469"/>
      <c r="V25" s="508"/>
      <c r="W25" s="563"/>
      <c r="X25" s="551"/>
      <c r="Y25" s="552"/>
      <c r="Z25" s="467" t="s">
        <v>158</v>
      </c>
      <c r="AA25" s="447"/>
      <c r="AB25" s="447"/>
      <c r="AC25" s="447"/>
      <c r="AD25" s="447"/>
      <c r="AE25" s="447"/>
      <c r="AF25" s="447"/>
      <c r="AG25" s="448"/>
      <c r="AH25" s="468">
        <v>167</v>
      </c>
      <c r="AI25" s="469"/>
      <c r="AJ25" s="469"/>
      <c r="AK25" s="469"/>
      <c r="AL25" s="508"/>
      <c r="AM25" s="468">
        <v>441381</v>
      </c>
      <c r="AN25" s="469"/>
      <c r="AO25" s="469"/>
      <c r="AP25" s="469"/>
      <c r="AQ25" s="469"/>
      <c r="AR25" s="508"/>
      <c r="AS25" s="468">
        <v>2643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9397318</v>
      </c>
      <c r="BO25" s="381"/>
      <c r="BP25" s="381"/>
      <c r="BQ25" s="381"/>
      <c r="BR25" s="381"/>
      <c r="BS25" s="381"/>
      <c r="BT25" s="381"/>
      <c r="BU25" s="382"/>
      <c r="BV25" s="380">
        <v>9681761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5660</v>
      </c>
      <c r="R26" s="469"/>
      <c r="S26" s="469"/>
      <c r="T26" s="469"/>
      <c r="U26" s="469"/>
      <c r="V26" s="508"/>
      <c r="W26" s="563"/>
      <c r="X26" s="551"/>
      <c r="Y26" s="552"/>
      <c r="Z26" s="467" t="s">
        <v>161</v>
      </c>
      <c r="AA26" s="573"/>
      <c r="AB26" s="573"/>
      <c r="AC26" s="573"/>
      <c r="AD26" s="573"/>
      <c r="AE26" s="573"/>
      <c r="AF26" s="573"/>
      <c r="AG26" s="574"/>
      <c r="AH26" s="468">
        <v>86</v>
      </c>
      <c r="AI26" s="469"/>
      <c r="AJ26" s="469"/>
      <c r="AK26" s="469"/>
      <c r="AL26" s="508"/>
      <c r="AM26" s="468">
        <v>261870</v>
      </c>
      <c r="AN26" s="469"/>
      <c r="AO26" s="469"/>
      <c r="AP26" s="469"/>
      <c r="AQ26" s="469"/>
      <c r="AR26" s="508"/>
      <c r="AS26" s="468">
        <v>3045</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4560</v>
      </c>
      <c r="R27" s="469"/>
      <c r="S27" s="469"/>
      <c r="T27" s="469"/>
      <c r="U27" s="469"/>
      <c r="V27" s="508"/>
      <c r="W27" s="563"/>
      <c r="X27" s="551"/>
      <c r="Y27" s="552"/>
      <c r="Z27" s="467" t="s">
        <v>164</v>
      </c>
      <c r="AA27" s="447"/>
      <c r="AB27" s="447"/>
      <c r="AC27" s="447"/>
      <c r="AD27" s="447"/>
      <c r="AE27" s="447"/>
      <c r="AF27" s="447"/>
      <c r="AG27" s="448"/>
      <c r="AH27" s="468">
        <v>6</v>
      </c>
      <c r="AI27" s="469"/>
      <c r="AJ27" s="469"/>
      <c r="AK27" s="469"/>
      <c r="AL27" s="508"/>
      <c r="AM27" s="468">
        <v>23868</v>
      </c>
      <c r="AN27" s="469"/>
      <c r="AO27" s="469"/>
      <c r="AP27" s="469"/>
      <c r="AQ27" s="469"/>
      <c r="AR27" s="508"/>
      <c r="AS27" s="468">
        <v>3978</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4110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9638904</v>
      </c>
      <c r="BO28" s="381"/>
      <c r="BP28" s="381"/>
      <c r="BQ28" s="381"/>
      <c r="BR28" s="381"/>
      <c r="BS28" s="381"/>
      <c r="BT28" s="381"/>
      <c r="BU28" s="382"/>
      <c r="BV28" s="380">
        <v>9755278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24</v>
      </c>
      <c r="M29" s="469"/>
      <c r="N29" s="469"/>
      <c r="O29" s="469"/>
      <c r="P29" s="508"/>
      <c r="Q29" s="468">
        <v>3840</v>
      </c>
      <c r="R29" s="469"/>
      <c r="S29" s="469"/>
      <c r="T29" s="469"/>
      <c r="U29" s="469"/>
      <c r="V29" s="508"/>
      <c r="W29" s="564"/>
      <c r="X29" s="565"/>
      <c r="Y29" s="566"/>
      <c r="Z29" s="467" t="s">
        <v>171</v>
      </c>
      <c r="AA29" s="447"/>
      <c r="AB29" s="447"/>
      <c r="AC29" s="447"/>
      <c r="AD29" s="447"/>
      <c r="AE29" s="447"/>
      <c r="AF29" s="447"/>
      <c r="AG29" s="448"/>
      <c r="AH29" s="468">
        <v>998</v>
      </c>
      <c r="AI29" s="469"/>
      <c r="AJ29" s="469"/>
      <c r="AK29" s="469"/>
      <c r="AL29" s="508"/>
      <c r="AM29" s="468">
        <v>3155612</v>
      </c>
      <c r="AN29" s="469"/>
      <c r="AO29" s="469"/>
      <c r="AP29" s="469"/>
      <c r="AQ29" s="469"/>
      <c r="AR29" s="508"/>
      <c r="AS29" s="468">
        <v>3162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4296389</v>
      </c>
      <c r="BO29" s="418"/>
      <c r="BP29" s="418"/>
      <c r="BQ29" s="418"/>
      <c r="BR29" s="418"/>
      <c r="BS29" s="418"/>
      <c r="BT29" s="418"/>
      <c r="BU29" s="419"/>
      <c r="BV29" s="417">
        <v>3413360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5981647</v>
      </c>
      <c r="BO30" s="587"/>
      <c r="BP30" s="587"/>
      <c r="BQ30" s="587"/>
      <c r="BR30" s="587"/>
      <c r="BS30" s="587"/>
      <c r="BT30" s="587"/>
      <c r="BU30" s="588"/>
      <c r="BV30" s="586">
        <v>5786495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横手市病院事業会計</v>
      </c>
      <c r="AP34" s="599"/>
      <c r="AQ34" s="599"/>
      <c r="AR34" s="599"/>
      <c r="AS34" s="599"/>
      <c r="AT34" s="599"/>
      <c r="AU34" s="599"/>
      <c r="AV34" s="599"/>
      <c r="AW34" s="599"/>
      <c r="AX34" s="599"/>
      <c r="AY34" s="599"/>
      <c r="AZ34" s="599"/>
      <c r="BA34" s="599"/>
      <c r="BB34" s="599"/>
      <c r="BC34" s="599"/>
      <c r="BD34" s="167"/>
      <c r="BE34" s="598">
        <f>IF(BG34="","",MAX(C34:D43,U34:V43,AM34:AN43)+1)</f>
        <v>11</v>
      </c>
      <c r="BF34" s="598"/>
      <c r="BG34" s="599" t="str">
        <f>IF('各会計、関係団体の財政状況及び健全化判断比率'!B35="","",'各会計、関係団体の財政状況及び健全化判断比率'!B35)</f>
        <v>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秋田県市町村総合事務組合（一般会計）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横手殖林社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障害者支援施設特別会計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横手市水道事業会計</v>
      </c>
      <c r="AP35" s="599"/>
      <c r="AQ35" s="599"/>
      <c r="AR35" s="599"/>
      <c r="AS35" s="599"/>
      <c r="AT35" s="599"/>
      <c r="AU35" s="599"/>
      <c r="AV35" s="599"/>
      <c r="AW35" s="599"/>
      <c r="AX35" s="599"/>
      <c r="AY35" s="599"/>
      <c r="AZ35" s="599"/>
      <c r="BA35" s="599"/>
      <c r="BB35" s="599"/>
      <c r="BC35" s="599"/>
      <c r="BD35" s="167"/>
      <c r="BE35" s="598">
        <f t="shared" ref="BE35:BE43" si="1">IF(BG35="","",BE34+1)</f>
        <v>12</v>
      </c>
      <c r="BF35" s="598"/>
      <c r="BG35" s="599" t="str">
        <f>IF('各会計、関係団体の財政状況及び健全化判断比率'!B36="","",'各会計、関係団体の財政状況及び健全化判断比率'!B36)</f>
        <v>浄化槽市町村整備推進事業特別会計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秋田県市町村総合事務組合（交通災害共済事業等特別会計）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増田町物産流通センター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土地区画整理事業特別会計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IF('各会計、関係団体の財政状況及び健全化判断比率'!B34="","",'各会計、関係団体の財政状況及び健全化判断比率'!B34)</f>
        <v>横手市下水道事業会計</v>
      </c>
      <c r="AP36" s="599"/>
      <c r="AQ36" s="599"/>
      <c r="AR36" s="599"/>
      <c r="AS36" s="599"/>
      <c r="AT36" s="599"/>
      <c r="AU36" s="599"/>
      <c r="AV36" s="599"/>
      <c r="AW36" s="599"/>
      <c r="AX36" s="599"/>
      <c r="AY36" s="599"/>
      <c r="AZ36" s="599"/>
      <c r="BA36" s="599"/>
      <c r="BB36" s="599"/>
      <c r="BC36" s="599"/>
      <c r="BD36" s="167"/>
      <c r="BE36" s="598">
        <f t="shared" si="1"/>
        <v>13</v>
      </c>
      <c r="BF36" s="598"/>
      <c r="BG36" s="599" t="str">
        <f>IF('各会計、関係団体の財政状況及び健全化判断比率'!B37="","",'各会計、関係団体の財政状況及び健全化判断比率'!B37)</f>
        <v>市営温泉施設特別会計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秋田県市町村会館管理組合（一般会計）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天下森振興公社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市営介護サービス事業特別会計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秋田県後期高齢者医療広域連合（一般会計）</v>
      </c>
      <c r="BZ37" s="599"/>
      <c r="CA37" s="599"/>
      <c r="CB37" s="599"/>
      <c r="CC37" s="599"/>
      <c r="CD37" s="599"/>
      <c r="CE37" s="599"/>
      <c r="CF37" s="599"/>
      <c r="CG37" s="599"/>
      <c r="CH37" s="599"/>
      <c r="CI37" s="599"/>
      <c r="CJ37" s="599"/>
      <c r="CK37" s="599"/>
      <c r="CL37" s="599"/>
      <c r="CM37" s="599"/>
      <c r="CN37" s="167"/>
      <c r="CO37" s="598">
        <f t="shared" si="3"/>
        <v>22</v>
      </c>
      <c r="CP37" s="598"/>
      <c r="CQ37" s="599" t="str">
        <f>IF('各会計、関係団体の財政状況及び健全化判断比率'!BS10="","",'各会計、関係団体の財政状況及び健全化判断比率'!BS10)</f>
        <v>山内観光振興公社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秋田県後期高齢者医療広域連合（後期高齢者医療特別会計）</v>
      </c>
      <c r="BZ38" s="599"/>
      <c r="CA38" s="599"/>
      <c r="CB38" s="599"/>
      <c r="CC38" s="599"/>
      <c r="CD38" s="599"/>
      <c r="CE38" s="599"/>
      <c r="CF38" s="599"/>
      <c r="CG38" s="599"/>
      <c r="CH38" s="599"/>
      <c r="CI38" s="599"/>
      <c r="CJ38" s="599"/>
      <c r="CK38" s="599"/>
      <c r="CL38" s="599"/>
      <c r="CM38" s="599"/>
      <c r="CN38" s="167"/>
      <c r="CO38" s="598">
        <f t="shared" si="3"/>
        <v>23</v>
      </c>
      <c r="CP38" s="598"/>
      <c r="CQ38" s="599" t="str">
        <f>IF('各会計、関係団体の財政状況及び健全化判断比率'!BS11="","",'各会計、関係団体の財政状況及び健全化判断比率'!BS11)</f>
        <v>ウッディさんない</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4" t="s">
        <v>534</v>
      </c>
      <c r="D34" s="1184"/>
      <c r="E34" s="1185"/>
      <c r="F34" s="32">
        <v>13.82</v>
      </c>
      <c r="G34" s="33">
        <v>14.08</v>
      </c>
      <c r="H34" s="33">
        <v>13.62</v>
      </c>
      <c r="I34" s="33">
        <v>13.17</v>
      </c>
      <c r="J34" s="34">
        <v>13.32</v>
      </c>
      <c r="K34" s="22"/>
      <c r="L34" s="22"/>
      <c r="M34" s="22"/>
      <c r="N34" s="22"/>
      <c r="O34" s="22"/>
      <c r="P34" s="22"/>
    </row>
    <row r="35" spans="1:16" ht="39" customHeight="1">
      <c r="A35" s="22"/>
      <c r="B35" s="35"/>
      <c r="C35" s="1178" t="s">
        <v>535</v>
      </c>
      <c r="D35" s="1179"/>
      <c r="E35" s="1180"/>
      <c r="F35" s="36">
        <v>7.19</v>
      </c>
      <c r="G35" s="37">
        <v>6.69</v>
      </c>
      <c r="H35" s="37">
        <v>6.75</v>
      </c>
      <c r="I35" s="37">
        <v>6.76</v>
      </c>
      <c r="J35" s="38">
        <v>7.02</v>
      </c>
      <c r="K35" s="22"/>
      <c r="L35" s="22"/>
      <c r="M35" s="22"/>
      <c r="N35" s="22"/>
      <c r="O35" s="22"/>
      <c r="P35" s="22"/>
    </row>
    <row r="36" spans="1:16" ht="39" customHeight="1">
      <c r="A36" s="22"/>
      <c r="B36" s="35"/>
      <c r="C36" s="1178" t="s">
        <v>536</v>
      </c>
      <c r="D36" s="1179"/>
      <c r="E36" s="1180"/>
      <c r="F36" s="36">
        <v>4.8099999999999996</v>
      </c>
      <c r="G36" s="37">
        <v>4.22</v>
      </c>
      <c r="H36" s="37">
        <v>5.22</v>
      </c>
      <c r="I36" s="37">
        <v>5.38</v>
      </c>
      <c r="J36" s="38">
        <v>4.76</v>
      </c>
      <c r="K36" s="22"/>
      <c r="L36" s="22"/>
      <c r="M36" s="22"/>
      <c r="N36" s="22"/>
      <c r="O36" s="22"/>
      <c r="P36" s="22"/>
    </row>
    <row r="37" spans="1:16" ht="39" customHeight="1">
      <c r="A37" s="22"/>
      <c r="B37" s="35"/>
      <c r="C37" s="1178" t="s">
        <v>537</v>
      </c>
      <c r="D37" s="1179"/>
      <c r="E37" s="1180"/>
      <c r="F37" s="36">
        <v>2.2200000000000002</v>
      </c>
      <c r="G37" s="37">
        <v>2.0499999999999998</v>
      </c>
      <c r="H37" s="37">
        <v>1.62</v>
      </c>
      <c r="I37" s="37">
        <v>1.73</v>
      </c>
      <c r="J37" s="38">
        <v>2.13</v>
      </c>
      <c r="K37" s="22"/>
      <c r="L37" s="22"/>
      <c r="M37" s="22"/>
      <c r="N37" s="22"/>
      <c r="O37" s="22"/>
      <c r="P37" s="22"/>
    </row>
    <row r="38" spans="1:16" ht="39" customHeight="1">
      <c r="A38" s="22"/>
      <c r="B38" s="35"/>
      <c r="C38" s="1178" t="s">
        <v>538</v>
      </c>
      <c r="D38" s="1179"/>
      <c r="E38" s="1180"/>
      <c r="F38" s="36">
        <v>0.57999999999999996</v>
      </c>
      <c r="G38" s="37">
        <v>0.74</v>
      </c>
      <c r="H38" s="37">
        <v>1.39</v>
      </c>
      <c r="I38" s="37">
        <v>1.79</v>
      </c>
      <c r="J38" s="38">
        <v>2.11</v>
      </c>
      <c r="K38" s="22"/>
      <c r="L38" s="22"/>
      <c r="M38" s="22"/>
      <c r="N38" s="22"/>
      <c r="O38" s="22"/>
      <c r="P38" s="22"/>
    </row>
    <row r="39" spans="1:16" ht="39" customHeight="1">
      <c r="A39" s="22"/>
      <c r="B39" s="35"/>
      <c r="C39" s="1178" t="s">
        <v>539</v>
      </c>
      <c r="D39" s="1179"/>
      <c r="E39" s="1180"/>
      <c r="F39" s="36">
        <v>0.82</v>
      </c>
      <c r="G39" s="37">
        <v>0.69</v>
      </c>
      <c r="H39" s="37">
        <v>0.42</v>
      </c>
      <c r="I39" s="37">
        <v>0.72</v>
      </c>
      <c r="J39" s="38">
        <v>0.66</v>
      </c>
      <c r="K39" s="22"/>
      <c r="L39" s="22"/>
      <c r="M39" s="22"/>
      <c r="N39" s="22"/>
      <c r="O39" s="22"/>
      <c r="P39" s="22"/>
    </row>
    <row r="40" spans="1:16" ht="39" customHeight="1">
      <c r="A40" s="22"/>
      <c r="B40" s="35"/>
      <c r="C40" s="1178" t="s">
        <v>540</v>
      </c>
      <c r="D40" s="1179"/>
      <c r="E40" s="1180"/>
      <c r="F40" s="36" t="s">
        <v>489</v>
      </c>
      <c r="G40" s="37" t="s">
        <v>489</v>
      </c>
      <c r="H40" s="37" t="s">
        <v>489</v>
      </c>
      <c r="I40" s="37" t="s">
        <v>489</v>
      </c>
      <c r="J40" s="38">
        <v>0.33</v>
      </c>
      <c r="K40" s="22"/>
      <c r="L40" s="22"/>
      <c r="M40" s="22"/>
      <c r="N40" s="22"/>
      <c r="O40" s="22"/>
      <c r="P40" s="22"/>
    </row>
    <row r="41" spans="1:16" ht="39" customHeight="1">
      <c r="A41" s="22"/>
      <c r="B41" s="35"/>
      <c r="C41" s="1178" t="s">
        <v>541</v>
      </c>
      <c r="D41" s="1179"/>
      <c r="E41" s="1180"/>
      <c r="F41" s="36">
        <v>0.15</v>
      </c>
      <c r="G41" s="37">
        <v>0.1</v>
      </c>
      <c r="H41" s="37">
        <v>7.0000000000000007E-2</v>
      </c>
      <c r="I41" s="37">
        <v>0.19</v>
      </c>
      <c r="J41" s="38">
        <v>0.24</v>
      </c>
      <c r="K41" s="22"/>
      <c r="L41" s="22"/>
      <c r="M41" s="22"/>
      <c r="N41" s="22"/>
      <c r="O41" s="22"/>
      <c r="P41" s="22"/>
    </row>
    <row r="42" spans="1:16" ht="39" customHeight="1">
      <c r="A42" s="22"/>
      <c r="B42" s="39"/>
      <c r="C42" s="1178" t="s">
        <v>542</v>
      </c>
      <c r="D42" s="1179"/>
      <c r="E42" s="1180"/>
      <c r="F42" s="36" t="s">
        <v>489</v>
      </c>
      <c r="G42" s="37" t="s">
        <v>543</v>
      </c>
      <c r="H42" s="37" t="s">
        <v>489</v>
      </c>
      <c r="I42" s="37" t="s">
        <v>489</v>
      </c>
      <c r="J42" s="38" t="s">
        <v>489</v>
      </c>
      <c r="K42" s="22"/>
      <c r="L42" s="22"/>
      <c r="M42" s="22"/>
      <c r="N42" s="22"/>
      <c r="O42" s="22"/>
      <c r="P42" s="22"/>
    </row>
    <row r="43" spans="1:16" ht="39" customHeight="1" thickBot="1">
      <c r="A43" s="22"/>
      <c r="B43" s="40"/>
      <c r="C43" s="1181" t="s">
        <v>544</v>
      </c>
      <c r="D43" s="1182"/>
      <c r="E43" s="1183"/>
      <c r="F43" s="41">
        <v>0.7</v>
      </c>
      <c r="G43" s="42">
        <v>0.6</v>
      </c>
      <c r="H43" s="42">
        <v>0.71</v>
      </c>
      <c r="I43" s="42">
        <v>0.59</v>
      </c>
      <c r="J43" s="43">
        <v>0.36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4" t="s">
        <v>11</v>
      </c>
      <c r="C45" s="1195"/>
      <c r="D45" s="58"/>
      <c r="E45" s="1200" t="s">
        <v>12</v>
      </c>
      <c r="F45" s="1200"/>
      <c r="G45" s="1200"/>
      <c r="H45" s="1200"/>
      <c r="I45" s="1200"/>
      <c r="J45" s="1201"/>
      <c r="K45" s="59">
        <v>6613</v>
      </c>
      <c r="L45" s="60">
        <v>6590</v>
      </c>
      <c r="M45" s="60">
        <v>6632</v>
      </c>
      <c r="N45" s="60">
        <v>6444</v>
      </c>
      <c r="O45" s="61">
        <v>6344</v>
      </c>
      <c r="P45" s="48"/>
      <c r="Q45" s="48"/>
      <c r="R45" s="48"/>
      <c r="S45" s="48"/>
      <c r="T45" s="48"/>
      <c r="U45" s="48"/>
    </row>
    <row r="46" spans="1:21" ht="30.75" customHeight="1">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c r="A48" s="48"/>
      <c r="B48" s="1196"/>
      <c r="C48" s="1197"/>
      <c r="D48" s="62"/>
      <c r="E48" s="1188" t="s">
        <v>15</v>
      </c>
      <c r="F48" s="1188"/>
      <c r="G48" s="1188"/>
      <c r="H48" s="1188"/>
      <c r="I48" s="1188"/>
      <c r="J48" s="1189"/>
      <c r="K48" s="63">
        <v>1626</v>
      </c>
      <c r="L48" s="64">
        <v>1464</v>
      </c>
      <c r="M48" s="64">
        <v>1424</v>
      </c>
      <c r="N48" s="64">
        <v>1404</v>
      </c>
      <c r="O48" s="65">
        <v>1364</v>
      </c>
      <c r="P48" s="48"/>
      <c r="Q48" s="48"/>
      <c r="R48" s="48"/>
      <c r="S48" s="48"/>
      <c r="T48" s="48"/>
      <c r="U48" s="48"/>
    </row>
    <row r="49" spans="1:21" ht="30.75" customHeight="1">
      <c r="A49" s="48"/>
      <c r="B49" s="1196"/>
      <c r="C49" s="1197"/>
      <c r="D49" s="62"/>
      <c r="E49" s="1188" t="s">
        <v>16</v>
      </c>
      <c r="F49" s="1188"/>
      <c r="G49" s="1188"/>
      <c r="H49" s="1188"/>
      <c r="I49" s="1188"/>
      <c r="J49" s="1189"/>
      <c r="K49" s="63" t="s">
        <v>489</v>
      </c>
      <c r="L49" s="64" t="s">
        <v>489</v>
      </c>
      <c r="M49" s="64" t="s">
        <v>489</v>
      </c>
      <c r="N49" s="64" t="s">
        <v>489</v>
      </c>
      <c r="O49" s="65" t="s">
        <v>489</v>
      </c>
      <c r="P49" s="48"/>
      <c r="Q49" s="48"/>
      <c r="R49" s="48"/>
      <c r="S49" s="48"/>
      <c r="T49" s="48"/>
      <c r="U49" s="48"/>
    </row>
    <row r="50" spans="1:21" ht="30.75" customHeight="1">
      <c r="A50" s="48"/>
      <c r="B50" s="1196"/>
      <c r="C50" s="1197"/>
      <c r="D50" s="62"/>
      <c r="E50" s="1188" t="s">
        <v>17</v>
      </c>
      <c r="F50" s="1188"/>
      <c r="G50" s="1188"/>
      <c r="H50" s="1188"/>
      <c r="I50" s="1188"/>
      <c r="J50" s="1189"/>
      <c r="K50" s="63">
        <v>239</v>
      </c>
      <c r="L50" s="64">
        <v>73</v>
      </c>
      <c r="M50" s="64">
        <v>73</v>
      </c>
      <c r="N50" s="64">
        <v>102</v>
      </c>
      <c r="O50" s="65">
        <v>86</v>
      </c>
      <c r="P50" s="48"/>
      <c r="Q50" s="48"/>
      <c r="R50" s="48"/>
      <c r="S50" s="48"/>
      <c r="T50" s="48"/>
      <c r="U50" s="48"/>
    </row>
    <row r="51" spans="1:21" ht="30.75" customHeight="1">
      <c r="A51" s="48"/>
      <c r="B51" s="1198"/>
      <c r="C51" s="1199"/>
      <c r="D51" s="66"/>
      <c r="E51" s="1188" t="s">
        <v>18</v>
      </c>
      <c r="F51" s="1188"/>
      <c r="G51" s="1188"/>
      <c r="H51" s="1188"/>
      <c r="I51" s="1188"/>
      <c r="J51" s="1189"/>
      <c r="K51" s="63" t="s">
        <v>489</v>
      </c>
      <c r="L51" s="64" t="s">
        <v>489</v>
      </c>
      <c r="M51" s="64">
        <v>0</v>
      </c>
      <c r="N51" s="64" t="s">
        <v>489</v>
      </c>
      <c r="O51" s="65" t="s">
        <v>489</v>
      </c>
      <c r="P51" s="48"/>
      <c r="Q51" s="48"/>
      <c r="R51" s="48"/>
      <c r="S51" s="48"/>
      <c r="T51" s="48"/>
      <c r="U51" s="48"/>
    </row>
    <row r="52" spans="1:21" ht="30.75" customHeight="1">
      <c r="A52" s="48"/>
      <c r="B52" s="1186" t="s">
        <v>19</v>
      </c>
      <c r="C52" s="1187"/>
      <c r="D52" s="66"/>
      <c r="E52" s="1188" t="s">
        <v>20</v>
      </c>
      <c r="F52" s="1188"/>
      <c r="G52" s="1188"/>
      <c r="H52" s="1188"/>
      <c r="I52" s="1188"/>
      <c r="J52" s="1189"/>
      <c r="K52" s="63">
        <v>5381</v>
      </c>
      <c r="L52" s="64">
        <v>5534</v>
      </c>
      <c r="M52" s="64">
        <v>5938</v>
      </c>
      <c r="N52" s="64">
        <v>5900</v>
      </c>
      <c r="O52" s="65">
        <v>6062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3097</v>
      </c>
      <c r="L53" s="69">
        <v>2593</v>
      </c>
      <c r="M53" s="69">
        <v>2191</v>
      </c>
      <c r="N53" s="69">
        <v>2050</v>
      </c>
      <c r="O53" s="70">
        <v>1732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202" t="s">
        <v>24</v>
      </c>
      <c r="C41" s="1203"/>
      <c r="D41" s="81"/>
      <c r="E41" s="1208" t="s">
        <v>25</v>
      </c>
      <c r="F41" s="1208"/>
      <c r="G41" s="1208"/>
      <c r="H41" s="1209"/>
      <c r="I41" s="82">
        <v>63298</v>
      </c>
      <c r="J41" s="83">
        <v>63069</v>
      </c>
      <c r="K41" s="83">
        <v>65622</v>
      </c>
      <c r="L41" s="83">
        <v>69588</v>
      </c>
      <c r="M41" s="84">
        <v>67860</v>
      </c>
    </row>
    <row r="42" spans="2:13" ht="27.75" customHeight="1">
      <c r="B42" s="1204"/>
      <c r="C42" s="1205"/>
      <c r="D42" s="85"/>
      <c r="E42" s="1210" t="s">
        <v>26</v>
      </c>
      <c r="F42" s="1210"/>
      <c r="G42" s="1210"/>
      <c r="H42" s="1211"/>
      <c r="I42" s="86">
        <v>273</v>
      </c>
      <c r="J42" s="87">
        <v>219</v>
      </c>
      <c r="K42" s="87">
        <v>194</v>
      </c>
      <c r="L42" s="87">
        <v>168</v>
      </c>
      <c r="M42" s="88">
        <v>167</v>
      </c>
    </row>
    <row r="43" spans="2:13" ht="27.75" customHeight="1">
      <c r="B43" s="1204"/>
      <c r="C43" s="1205"/>
      <c r="D43" s="85"/>
      <c r="E43" s="1210" t="s">
        <v>27</v>
      </c>
      <c r="F43" s="1210"/>
      <c r="G43" s="1210"/>
      <c r="H43" s="1211"/>
      <c r="I43" s="86">
        <v>21934</v>
      </c>
      <c r="J43" s="87">
        <v>19913</v>
      </c>
      <c r="K43" s="87">
        <v>18124</v>
      </c>
      <c r="L43" s="87">
        <v>18287</v>
      </c>
      <c r="M43" s="88">
        <v>15212</v>
      </c>
    </row>
    <row r="44" spans="2:13" ht="27.75" customHeight="1">
      <c r="B44" s="1204"/>
      <c r="C44" s="1205"/>
      <c r="D44" s="85"/>
      <c r="E44" s="1210" t="s">
        <v>28</v>
      </c>
      <c r="F44" s="1210"/>
      <c r="G44" s="1210"/>
      <c r="H44" s="1211"/>
      <c r="I44" s="86" t="s">
        <v>489</v>
      </c>
      <c r="J44" s="87" t="s">
        <v>489</v>
      </c>
      <c r="K44" s="87" t="s">
        <v>489</v>
      </c>
      <c r="L44" s="87" t="s">
        <v>489</v>
      </c>
      <c r="M44" s="88" t="s">
        <v>489</v>
      </c>
    </row>
    <row r="45" spans="2:13" ht="27.75" customHeight="1">
      <c r="B45" s="1204"/>
      <c r="C45" s="1205"/>
      <c r="D45" s="85"/>
      <c r="E45" s="1210" t="s">
        <v>29</v>
      </c>
      <c r="F45" s="1210"/>
      <c r="G45" s="1210"/>
      <c r="H45" s="1211"/>
      <c r="I45" s="86">
        <v>8133</v>
      </c>
      <c r="J45" s="87">
        <v>7563</v>
      </c>
      <c r="K45" s="87">
        <v>6395</v>
      </c>
      <c r="L45" s="87">
        <v>6306</v>
      </c>
      <c r="M45" s="88">
        <v>5182</v>
      </c>
    </row>
    <row r="46" spans="2:13" ht="27.75" customHeight="1">
      <c r="B46" s="1204"/>
      <c r="C46" s="1205"/>
      <c r="D46" s="89"/>
      <c r="E46" s="1210" t="s">
        <v>30</v>
      </c>
      <c r="F46" s="1210"/>
      <c r="G46" s="1210"/>
      <c r="H46" s="1211"/>
      <c r="I46" s="86" t="s">
        <v>489</v>
      </c>
      <c r="J46" s="87" t="s">
        <v>489</v>
      </c>
      <c r="K46" s="87" t="s">
        <v>489</v>
      </c>
      <c r="L46" s="87" t="s">
        <v>489</v>
      </c>
      <c r="M46" s="88" t="s">
        <v>489</v>
      </c>
    </row>
    <row r="47" spans="2:13" ht="27.75" customHeight="1">
      <c r="B47" s="1204"/>
      <c r="C47" s="1205"/>
      <c r="D47" s="90"/>
      <c r="E47" s="1212" t="s">
        <v>31</v>
      </c>
      <c r="F47" s="1213"/>
      <c r="G47" s="1213"/>
      <c r="H47" s="1214"/>
      <c r="I47" s="86" t="s">
        <v>489</v>
      </c>
      <c r="J47" s="87" t="s">
        <v>489</v>
      </c>
      <c r="K47" s="87" t="s">
        <v>489</v>
      </c>
      <c r="L47" s="87" t="s">
        <v>489</v>
      </c>
      <c r="M47" s="88" t="s">
        <v>489</v>
      </c>
    </row>
    <row r="48" spans="2:13" ht="27.75" customHeight="1">
      <c r="B48" s="1204"/>
      <c r="C48" s="1205"/>
      <c r="D48" s="85"/>
      <c r="E48" s="1210" t="s">
        <v>32</v>
      </c>
      <c r="F48" s="1210"/>
      <c r="G48" s="1210"/>
      <c r="H48" s="1211"/>
      <c r="I48" s="86" t="s">
        <v>489</v>
      </c>
      <c r="J48" s="87" t="s">
        <v>489</v>
      </c>
      <c r="K48" s="87" t="s">
        <v>489</v>
      </c>
      <c r="L48" s="87" t="s">
        <v>489</v>
      </c>
      <c r="M48" s="88" t="s">
        <v>489</v>
      </c>
    </row>
    <row r="49" spans="2:13" ht="27.75" customHeight="1">
      <c r="B49" s="1206"/>
      <c r="C49" s="1207"/>
      <c r="D49" s="85"/>
      <c r="E49" s="1210" t="s">
        <v>33</v>
      </c>
      <c r="F49" s="1210"/>
      <c r="G49" s="1210"/>
      <c r="H49" s="1211"/>
      <c r="I49" s="86" t="s">
        <v>489</v>
      </c>
      <c r="J49" s="87" t="s">
        <v>489</v>
      </c>
      <c r="K49" s="87" t="s">
        <v>489</v>
      </c>
      <c r="L49" s="87" t="s">
        <v>489</v>
      </c>
      <c r="M49" s="88" t="s">
        <v>489</v>
      </c>
    </row>
    <row r="50" spans="2:13" ht="27.75" customHeight="1">
      <c r="B50" s="1215" t="s">
        <v>34</v>
      </c>
      <c r="C50" s="1216"/>
      <c r="D50" s="91"/>
      <c r="E50" s="1210" t="s">
        <v>35</v>
      </c>
      <c r="F50" s="1210"/>
      <c r="G50" s="1210"/>
      <c r="H50" s="1211"/>
      <c r="I50" s="86">
        <v>11063</v>
      </c>
      <c r="J50" s="87">
        <v>12820</v>
      </c>
      <c r="K50" s="87">
        <v>13421</v>
      </c>
      <c r="L50" s="87">
        <v>15600</v>
      </c>
      <c r="M50" s="88">
        <v>16583</v>
      </c>
    </row>
    <row r="51" spans="2:13" ht="27.75" customHeight="1">
      <c r="B51" s="1204"/>
      <c r="C51" s="1205"/>
      <c r="D51" s="85"/>
      <c r="E51" s="1210" t="s">
        <v>36</v>
      </c>
      <c r="F51" s="1210"/>
      <c r="G51" s="1210"/>
      <c r="H51" s="1211"/>
      <c r="I51" s="86">
        <v>1658</v>
      </c>
      <c r="J51" s="87">
        <v>1829</v>
      </c>
      <c r="K51" s="87">
        <v>1675</v>
      </c>
      <c r="L51" s="87">
        <v>1735</v>
      </c>
      <c r="M51" s="88">
        <v>1722</v>
      </c>
    </row>
    <row r="52" spans="2:13" ht="27.75" customHeight="1">
      <c r="B52" s="1206"/>
      <c r="C52" s="1207"/>
      <c r="D52" s="85"/>
      <c r="E52" s="1210" t="s">
        <v>37</v>
      </c>
      <c r="F52" s="1210"/>
      <c r="G52" s="1210"/>
      <c r="H52" s="1211"/>
      <c r="I52" s="86">
        <v>61767</v>
      </c>
      <c r="J52" s="87">
        <v>62009</v>
      </c>
      <c r="K52" s="87">
        <v>61419</v>
      </c>
      <c r="L52" s="87">
        <v>61651</v>
      </c>
      <c r="M52" s="88">
        <v>63526</v>
      </c>
    </row>
    <row r="53" spans="2:13" ht="27.75" customHeight="1" thickBot="1">
      <c r="B53" s="1217" t="s">
        <v>38</v>
      </c>
      <c r="C53" s="1218"/>
      <c r="D53" s="92"/>
      <c r="E53" s="1219" t="s">
        <v>39</v>
      </c>
      <c r="F53" s="1219"/>
      <c r="G53" s="1219"/>
      <c r="H53" s="1220"/>
      <c r="I53" s="93">
        <v>19151</v>
      </c>
      <c r="J53" s="94">
        <v>14106</v>
      </c>
      <c r="K53" s="94">
        <v>13820</v>
      </c>
      <c r="L53" s="94">
        <v>15363</v>
      </c>
      <c r="M53" s="95">
        <v>6589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564</v>
      </c>
      <c r="C41" s="248"/>
      <c r="D41" s="248"/>
      <c r="E41" s="248"/>
      <c r="F41" s="248"/>
      <c r="G41" s="248"/>
      <c r="H41" s="248"/>
      <c r="I41" s="248"/>
      <c r="J41" s="248"/>
      <c r="K41" s="248"/>
      <c r="L41" s="248"/>
      <c r="M41" s="248"/>
      <c r="N41" s="248"/>
      <c r="O41" s="248"/>
      <c r="P41" s="249"/>
    </row>
    <row r="42" spans="2:17">
      <c r="B42" s="250"/>
      <c r="C42" s="246"/>
      <c r="D42" s="246"/>
      <c r="E42" s="246"/>
      <c r="F42" s="246"/>
      <c r="G42" s="353" t="s">
        <v>565</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566</v>
      </c>
    </row>
    <row r="50" spans="1:17">
      <c r="B50" s="250"/>
      <c r="C50" s="246"/>
      <c r="D50" s="246"/>
      <c r="E50" s="246"/>
      <c r="F50" s="246"/>
      <c r="G50" s="1230"/>
      <c r="H50" s="1231"/>
      <c r="I50" s="1231"/>
      <c r="J50" s="1232"/>
      <c r="K50" s="356" t="s">
        <v>528</v>
      </c>
      <c r="L50" s="356" t="s">
        <v>529</v>
      </c>
      <c r="M50" s="356" t="s">
        <v>530</v>
      </c>
      <c r="N50" s="356" t="s">
        <v>531</v>
      </c>
      <c r="O50" s="356" t="s">
        <v>532</v>
      </c>
    </row>
    <row r="51" spans="1:17">
      <c r="B51" s="250"/>
      <c r="C51" s="246"/>
      <c r="D51" s="246"/>
      <c r="E51" s="246"/>
      <c r="F51" s="246"/>
      <c r="G51" s="1233" t="s">
        <v>567</v>
      </c>
      <c r="H51" s="1234"/>
      <c r="I51" s="1239" t="s">
        <v>568</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573</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569</v>
      </c>
      <c r="H55" s="1245"/>
      <c r="I55" s="1243" t="s">
        <v>568</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573</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570</v>
      </c>
      <c r="C63" s="246"/>
      <c r="D63" s="246"/>
      <c r="E63" s="246"/>
      <c r="F63" s="246"/>
      <c r="G63" s="246"/>
      <c r="H63" s="246"/>
      <c r="I63" s="246"/>
      <c r="J63" s="246"/>
      <c r="K63" s="246"/>
      <c r="L63" s="246"/>
      <c r="M63" s="246"/>
      <c r="N63" s="246"/>
      <c r="O63" s="246"/>
    </row>
    <row r="64" spans="1:17">
      <c r="B64" s="250"/>
      <c r="C64" s="246"/>
      <c r="D64" s="246"/>
      <c r="E64" s="246"/>
      <c r="F64" s="246"/>
      <c r="G64" s="353" t="s">
        <v>565</v>
      </c>
      <c r="I64" s="354"/>
      <c r="J64" s="354"/>
      <c r="K64" s="354"/>
      <c r="L64" s="246"/>
      <c r="M64" s="246"/>
      <c r="N64" s="246"/>
      <c r="O64" s="246"/>
    </row>
    <row r="65" spans="2:30">
      <c r="B65" s="250"/>
      <c r="C65" s="246"/>
      <c r="D65" s="246"/>
      <c r="E65" s="246"/>
      <c r="F65" s="246"/>
      <c r="G65" s="1221" t="s">
        <v>574</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571</v>
      </c>
      <c r="I71" s="370"/>
      <c r="J71" s="366"/>
      <c r="K71" s="366"/>
      <c r="L71" s="367"/>
      <c r="M71" s="366"/>
      <c r="N71" s="367"/>
      <c r="O71" s="368"/>
    </row>
    <row r="72" spans="2:30">
      <c r="B72" s="250"/>
      <c r="C72" s="246"/>
      <c r="D72" s="246"/>
      <c r="E72" s="246"/>
      <c r="F72" s="246"/>
      <c r="G72" s="1230"/>
      <c r="H72" s="1231"/>
      <c r="I72" s="1231"/>
      <c r="J72" s="1232"/>
      <c r="K72" s="356" t="s">
        <v>528</v>
      </c>
      <c r="L72" s="356" t="s">
        <v>529</v>
      </c>
      <c r="M72" s="356" t="s">
        <v>530</v>
      </c>
      <c r="N72" s="356" t="s">
        <v>531</v>
      </c>
      <c r="O72" s="356" t="s">
        <v>532</v>
      </c>
    </row>
    <row r="73" spans="2:30">
      <c r="B73" s="250"/>
      <c r="C73" s="246"/>
      <c r="D73" s="246"/>
      <c r="E73" s="246"/>
      <c r="F73" s="246"/>
      <c r="G73" s="1233" t="s">
        <v>567</v>
      </c>
      <c r="H73" s="1234"/>
      <c r="I73" s="1239" t="s">
        <v>568</v>
      </c>
      <c r="J73" s="1239"/>
      <c r="K73" s="1253">
        <v>70.2</v>
      </c>
      <c r="L73" s="1253">
        <v>51.8</v>
      </c>
      <c r="M73" s="1242">
        <v>51.7</v>
      </c>
      <c r="N73" s="1242">
        <v>56.8</v>
      </c>
      <c r="O73" s="1242">
        <v>25.1</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572</v>
      </c>
      <c r="J75" s="1243"/>
      <c r="K75" s="1254">
        <v>12.8</v>
      </c>
      <c r="L75" s="1254">
        <v>11.1</v>
      </c>
      <c r="M75" s="1254">
        <v>9.6999999999999993</v>
      </c>
      <c r="N75" s="1254">
        <v>8.4</v>
      </c>
      <c r="O75" s="1254">
        <v>7.4</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569</v>
      </c>
      <c r="H77" s="1245"/>
      <c r="I77" s="1243" t="s">
        <v>568</v>
      </c>
      <c r="J77" s="1243"/>
      <c r="K77" s="1253">
        <v>58.2</v>
      </c>
      <c r="L77" s="1253">
        <v>50.3</v>
      </c>
      <c r="M77" s="1242">
        <v>45.9</v>
      </c>
      <c r="N77" s="1242">
        <v>39</v>
      </c>
      <c r="O77" s="1242">
        <v>32.5</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572</v>
      </c>
      <c r="J79" s="1252"/>
      <c r="K79" s="1256">
        <v>10.3</v>
      </c>
      <c r="L79" s="1256">
        <v>9.6</v>
      </c>
      <c r="M79" s="1256">
        <v>8.8000000000000007</v>
      </c>
      <c r="N79" s="1256">
        <v>9</v>
      </c>
      <c r="O79" s="1256">
        <v>8.1999999999999993</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527</v>
      </c>
      <c r="G2" s="113"/>
      <c r="H2" s="114"/>
    </row>
    <row r="3" spans="1:8">
      <c r="A3" s="110" t="s">
        <v>520</v>
      </c>
      <c r="B3" s="115"/>
      <c r="C3" s="116"/>
      <c r="D3" s="117">
        <v>74846</v>
      </c>
      <c r="E3" s="118"/>
      <c r="F3" s="119">
        <v>50880</v>
      </c>
      <c r="G3" s="120"/>
      <c r="H3" s="121"/>
    </row>
    <row r="4" spans="1:8">
      <c r="A4" s="122"/>
      <c r="B4" s="123"/>
      <c r="C4" s="124"/>
      <c r="D4" s="125">
        <v>44087</v>
      </c>
      <c r="E4" s="126"/>
      <c r="F4" s="127">
        <v>26879</v>
      </c>
      <c r="G4" s="128"/>
      <c r="H4" s="129"/>
    </row>
    <row r="5" spans="1:8">
      <c r="A5" s="110" t="s">
        <v>522</v>
      </c>
      <c r="B5" s="115"/>
      <c r="C5" s="116"/>
      <c r="D5" s="117">
        <v>71930</v>
      </c>
      <c r="E5" s="118"/>
      <c r="F5" s="119">
        <v>63956</v>
      </c>
      <c r="G5" s="120"/>
      <c r="H5" s="121"/>
    </row>
    <row r="6" spans="1:8">
      <c r="A6" s="122"/>
      <c r="B6" s="123"/>
      <c r="C6" s="124"/>
      <c r="D6" s="125">
        <v>28659</v>
      </c>
      <c r="E6" s="126"/>
      <c r="F6" s="127">
        <v>29239</v>
      </c>
      <c r="G6" s="128"/>
      <c r="H6" s="129"/>
    </row>
    <row r="7" spans="1:8">
      <c r="A7" s="110" t="s">
        <v>523</v>
      </c>
      <c r="B7" s="115"/>
      <c r="C7" s="116"/>
      <c r="D7" s="117">
        <v>114592</v>
      </c>
      <c r="E7" s="118"/>
      <c r="F7" s="119">
        <v>66255</v>
      </c>
      <c r="G7" s="120"/>
      <c r="H7" s="121"/>
    </row>
    <row r="8" spans="1:8">
      <c r="A8" s="122"/>
      <c r="B8" s="123"/>
      <c r="C8" s="124"/>
      <c r="D8" s="125">
        <v>27564</v>
      </c>
      <c r="E8" s="126"/>
      <c r="F8" s="127">
        <v>31822</v>
      </c>
      <c r="G8" s="128"/>
      <c r="H8" s="129"/>
    </row>
    <row r="9" spans="1:8">
      <c r="A9" s="110" t="s">
        <v>524</v>
      </c>
      <c r="B9" s="115"/>
      <c r="C9" s="116"/>
      <c r="D9" s="117">
        <v>134501</v>
      </c>
      <c r="E9" s="118"/>
      <c r="F9" s="119">
        <v>92247</v>
      </c>
      <c r="G9" s="120"/>
      <c r="H9" s="121"/>
    </row>
    <row r="10" spans="1:8">
      <c r="A10" s="122"/>
      <c r="B10" s="123"/>
      <c r="C10" s="124"/>
      <c r="D10" s="125">
        <v>26912</v>
      </c>
      <c r="E10" s="126"/>
      <c r="F10" s="127">
        <v>37204</v>
      </c>
      <c r="G10" s="128"/>
      <c r="H10" s="129"/>
    </row>
    <row r="11" spans="1:8">
      <c r="A11" s="110" t="s">
        <v>525</v>
      </c>
      <c r="B11" s="115"/>
      <c r="C11" s="116"/>
      <c r="D11" s="117">
        <v>54929</v>
      </c>
      <c r="E11" s="118"/>
      <c r="F11" s="119">
        <v>67319</v>
      </c>
      <c r="G11" s="120"/>
      <c r="H11" s="121"/>
    </row>
    <row r="12" spans="1:8">
      <c r="A12" s="122"/>
      <c r="B12" s="123"/>
      <c r="C12" s="130"/>
      <c r="D12" s="125">
        <v>29735</v>
      </c>
      <c r="E12" s="126"/>
      <c r="F12" s="127">
        <v>38101</v>
      </c>
      <c r="G12" s="128"/>
      <c r="H12" s="129"/>
    </row>
    <row r="13" spans="1:8">
      <c r="A13" s="110"/>
      <c r="B13" s="115"/>
      <c r="C13" s="131"/>
      <c r="D13" s="132">
        <v>90160</v>
      </c>
      <c r="E13" s="133"/>
      <c r="F13" s="134">
        <v>68131</v>
      </c>
      <c r="G13" s="135"/>
      <c r="H13" s="121"/>
    </row>
    <row r="14" spans="1:8">
      <c r="A14" s="122"/>
      <c r="B14" s="123"/>
      <c r="C14" s="124"/>
      <c r="D14" s="125">
        <v>31391</v>
      </c>
      <c r="E14" s="126"/>
      <c r="F14" s="127">
        <v>32649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5.2</v>
      </c>
      <c r="C19" s="136">
        <f>ROUND(VALUE(SUBSTITUTE(実質収支比率等に係る経年分析!G$48,"▲","-")),2)</f>
        <v>4.5199999999999996</v>
      </c>
      <c r="D19" s="136">
        <f>ROUND(VALUE(SUBSTITUTE(実質収支比率等に係る経年分析!H$48,"▲","-")),2)</f>
        <v>5.51</v>
      </c>
      <c r="E19" s="136">
        <f>ROUND(VALUE(SUBSTITUTE(実質収支比率等に係る経年分析!I$48,"▲","-")),2)</f>
        <v>5.46</v>
      </c>
      <c r="F19" s="136">
        <f>ROUND(VALUE(SUBSTITUTE(実質収支比率等に係る経年分析!J$48,"▲","-")),2)</f>
        <v>4.9000000000000004</v>
      </c>
    </row>
    <row r="20" spans="1:11">
      <c r="A20" s="136" t="s">
        <v>44</v>
      </c>
      <c r="B20" s="136">
        <f>ROUND(VALUE(SUBSTITUTE(実質収支比率等に係る経年分析!F$47,"▲","-")),2)</f>
        <v>22.33</v>
      </c>
      <c r="C20" s="136">
        <f>ROUND(VALUE(SUBSTITUTE(実質収支比率等に係る経年分析!G$47,"▲","-")),2)</f>
        <v>24.63</v>
      </c>
      <c r="D20" s="136">
        <f>ROUND(VALUE(SUBSTITUTE(実質収支比率等に係る経年分析!H$47,"▲","-")),2)</f>
        <v>25.85</v>
      </c>
      <c r="E20" s="136">
        <f>ROUND(VALUE(SUBSTITUTE(実質収支比率等に係る経年分析!I$47,"▲","-")),2)</f>
        <v>29.75</v>
      </c>
      <c r="F20" s="136">
        <f>ROUND(VALUE(SUBSTITUTE(実質収支比率等に係る経年分析!J$47,"▲","-")),2)</f>
        <v>30.01</v>
      </c>
    </row>
    <row r="21" spans="1:11">
      <c r="A21" s="136" t="s">
        <v>45</v>
      </c>
      <c r="B21" s="136">
        <f>IF(ISNUMBER(VALUE(SUBSTITUTE(実質収支比率等に係る経年分析!F$49,"▲","-"))),ROUND(VALUE(SUBSTITUTE(実質収支比率等に係る経年分析!F$49,"▲","-")),2),NA())</f>
        <v>2.72</v>
      </c>
      <c r="C21" s="136">
        <f>IF(ISNUMBER(VALUE(SUBSTITUTE(実質収支比率等に係る経年分析!G$49,"▲","-"))),ROUND(VALUE(SUBSTITUTE(実質収支比率等に係る経年分析!G$49,"▲","-")),2),NA())</f>
        <v>1.73</v>
      </c>
      <c r="D21" s="136">
        <f>IF(ISNUMBER(VALUE(SUBSTITUTE(実質収支比率等に係る経年分析!H$49,"▲","-"))),ROUND(VALUE(SUBSTITUTE(実質収支比率等に係る経年分析!H$49,"▲","-")),2),NA())</f>
        <v>2.04</v>
      </c>
      <c r="E21" s="136">
        <f>IF(ISNUMBER(VALUE(SUBSTITUTE(実質収支比率等に係る経年分析!I$49,"▲","-"))),ROUND(VALUE(SUBSTITUTE(実質収支比率等に係る経年分析!I$49,"▲","-")),2),NA())</f>
        <v>4.24</v>
      </c>
      <c r="F21" s="136">
        <f>IF(ISNUMBER(VALUE(SUBSTITUTE(実質収支比率等に係る経年分析!J$49,"▲","-"))),ROUND(VALUE(SUBSTITUTE(実質収支比率等に係る経年分析!J$49,"▲","-")),2),NA())</f>
        <v>-1.04</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0.71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0.59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0.36</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f>IF(ROUND(VALUE(SUBSTITUTE(連結実質赤字比率に係る赤字・黒字の構成分析!G$42,"▲", "-")), 2) &lt; 0, ABS(ROUND(VALUE(SUBSTITUTE(連結実質赤字比率に係る赤字・黒字の構成分析!G$42,"▲", "-")), 2)), NA())</f>
        <v>0.11</v>
      </c>
      <c r="E28" s="137" t="e">
        <f>IF(ROUND(VALUE(SUBSTITUTE(連結実質赤字比率に係る赤字・黒字の構成分析!G$42,"▲", "-")), 2) &gt;= 0, ABS(ROUND(VALUE(SUBSTITUTE(連結実質赤字比率に係る赤字・黒字の構成分析!G$42,"▲", "-")), 2)), NA())</f>
        <v>#N/A</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市営温泉施設特別会計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0.24</v>
      </c>
    </row>
    <row r="30" spans="1:11">
      <c r="A30" s="137" t="str">
        <f>IF(連結実質赤字比率に係る赤字・黒字の構成分析!C$40="",NA(),連結実質赤字比率に係る赤字・黒字の構成分析!C$40)</f>
        <v>市営介護サービス事業特別会計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0.33</v>
      </c>
    </row>
    <row r="31" spans="1:11">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0.82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0.69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0.72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0.66</v>
      </c>
    </row>
    <row r="32" spans="1:11">
      <c r="A32" s="137" t="str">
        <f>IF(連結実質赤字比率に係る赤字・黒字の構成分析!C$38="",NA(),連結実質赤字比率に係る赤字・黒字の構成分析!C$38)</f>
        <v>横手市下水道事業会計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0.57999999999999996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1.39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1.79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2.11</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2.2200000000000002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2.0499999999999998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1.62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2.13</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4.8099999999999996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4.22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5.22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5.38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4.76</v>
      </c>
    </row>
    <row r="35" spans="1:16">
      <c r="A35" s="137" t="str">
        <f>IF(連結実質赤字比率に係る赤字・黒字の構成分析!C$35="",NA(),連結実質赤字比率に係る赤字・黒字の構成分析!C$35)</f>
        <v>横手市水道事業会計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7.19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7.02</v>
      </c>
    </row>
    <row r="36" spans="1:16">
      <c r="A36" s="137" t="str">
        <f>IF(連結実質赤字比率に係る赤字・黒字の構成分析!C$34="",NA(),連結実質赤字比率に係る赤字・黒字の構成分析!C$34)</f>
        <v>横手市病院事業会計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13.62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13.17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13.32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5381</v>
      </c>
      <c r="E42" s="138"/>
      <c r="F42" s="138"/>
      <c r="G42" s="138">
        <f>'実質公債費比率（分子）の構造'!L$52</f>
        <v>5534</v>
      </c>
      <c r="H42" s="138"/>
      <c r="I42" s="138"/>
      <c r="J42" s="138">
        <f>'実質公債費比率（分子）の構造'!M$52</f>
        <v>5938</v>
      </c>
      <c r="K42" s="138"/>
      <c r="L42" s="138"/>
      <c r="M42" s="138">
        <f>'実質公債費比率（分子）の構造'!N$52</f>
        <v>5900</v>
      </c>
      <c r="N42" s="138"/>
      <c r="O42" s="138"/>
      <c r="P42" s="138">
        <f>'実質公債費比率（分子）の構造'!O$52</f>
        <v>6062</v>
      </c>
    </row>
    <row r="43" spans="1:16">
      <c r="A43" s="138" t="s">
        <v>53</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239</v>
      </c>
      <c r="C44" s="138"/>
      <c r="D44" s="138"/>
      <c r="E44" s="138">
        <f>'実質公債費比率（分子）の構造'!L$50</f>
        <v>73</v>
      </c>
      <c r="F44" s="138"/>
      <c r="G44" s="138"/>
      <c r="H44" s="138">
        <f>'実質公債費比率（分子）の構造'!M$50</f>
        <v>73</v>
      </c>
      <c r="I44" s="138"/>
      <c r="J44" s="138"/>
      <c r="K44" s="138">
        <f>'実質公債費比率（分子）の構造'!N$50</f>
        <v>102</v>
      </c>
      <c r="L44" s="138"/>
      <c r="M44" s="138"/>
      <c r="N44" s="138">
        <f>'実質公債費比率（分子）の構造'!O$50</f>
        <v>86</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1626</v>
      </c>
      <c r="C46" s="138"/>
      <c r="D46" s="138"/>
      <c r="E46" s="138">
        <f>'実質公債費比率（分子）の構造'!L$48</f>
        <v>1464</v>
      </c>
      <c r="F46" s="138"/>
      <c r="G46" s="138"/>
      <c r="H46" s="138">
        <f>'実質公債費比率（分子）の構造'!M$48</f>
        <v>1424</v>
      </c>
      <c r="I46" s="138"/>
      <c r="J46" s="138"/>
      <c r="K46" s="138">
        <f>'実質公債費比率（分子）の構造'!N$48</f>
        <v>1404</v>
      </c>
      <c r="L46" s="138"/>
      <c r="M46" s="138"/>
      <c r="N46" s="138">
        <f>'実質公債費比率（分子）の構造'!O$48</f>
        <v>1364</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6613</v>
      </c>
      <c r="C49" s="138"/>
      <c r="D49" s="138"/>
      <c r="E49" s="138">
        <f>'実質公債費比率（分子）の構造'!L$45</f>
        <v>6590</v>
      </c>
      <c r="F49" s="138"/>
      <c r="G49" s="138"/>
      <c r="H49" s="138">
        <f>'実質公債費比率（分子）の構造'!M$45</f>
        <v>6632</v>
      </c>
      <c r="I49" s="138"/>
      <c r="J49" s="138"/>
      <c r="K49" s="138">
        <f>'実質公債費比率（分子）の構造'!N$45</f>
        <v>6444</v>
      </c>
      <c r="L49" s="138"/>
      <c r="M49" s="138"/>
      <c r="N49" s="138">
        <f>'実質公債費比率（分子）の構造'!O$45</f>
        <v>6344</v>
      </c>
      <c r="O49" s="138"/>
      <c r="P49" s="138"/>
    </row>
    <row r="50" spans="1:16">
      <c r="A50" s="138" t="s">
        <v>60</v>
      </c>
      <c r="B50" s="138" t="e">
        <f>NA()</f>
        <v>#N/A</v>
      </c>
      <c r="C50" s="138">
        <f>IF(ISNUMBER('実質公債費比率（分子）の構造'!K$53),'実質公債費比率（分子）の構造'!K$53,NA())</f>
        <v>3097</v>
      </c>
      <c r="D50" s="138" t="e">
        <f>NA()</f>
        <v>#N/A</v>
      </c>
      <c r="E50" s="138" t="e">
        <f>NA()</f>
        <v>#N/A</v>
      </c>
      <c r="F50" s="138">
        <f>IF(ISNUMBER('実質公債費比率（分子）の構造'!L$53),'実質公債費比率（分子）の構造'!L$53,NA())</f>
        <v>2593</v>
      </c>
      <c r="G50" s="138" t="e">
        <f>NA()</f>
        <v>#N/A</v>
      </c>
      <c r="H50" s="138" t="e">
        <f>NA()</f>
        <v>#N/A</v>
      </c>
      <c r="I50" s="138">
        <f>IF(ISNUMBER('実質公債費比率（分子）の構造'!M$53),'実質公債費比率（分子）の構造'!M$53,NA())</f>
        <v>2191</v>
      </c>
      <c r="J50" s="138" t="e">
        <f>NA()</f>
        <v>#N/A</v>
      </c>
      <c r="K50" s="138" t="e">
        <f>NA()</f>
        <v>#N/A</v>
      </c>
      <c r="L50" s="138">
        <f>IF(ISNUMBER('実質公債費比率（分子）の構造'!N$53),'実質公債費比率（分子）の構造'!N$53,NA())</f>
        <v>2050</v>
      </c>
      <c r="M50" s="138" t="e">
        <f>NA()</f>
        <v>#N/A</v>
      </c>
      <c r="N50" s="138" t="e">
        <f>NA()</f>
        <v>#N/A</v>
      </c>
      <c r="O50" s="138">
        <f>IF(ISNUMBER('実質公債費比率（分子）の構造'!O$53),'実質公債費比率（分子）の構造'!O$53,NA())</f>
        <v>1732</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61767</v>
      </c>
      <c r="E56" s="137"/>
      <c r="F56" s="137"/>
      <c r="G56" s="137">
        <f>'将来負担比率（分子）の構造'!J$52</f>
        <v>62009</v>
      </c>
      <c r="H56" s="137"/>
      <c r="I56" s="137"/>
      <c r="J56" s="137">
        <f>'将来負担比率（分子）の構造'!K$52</f>
        <v>61419</v>
      </c>
      <c r="K56" s="137"/>
      <c r="L56" s="137"/>
      <c r="M56" s="137">
        <f>'将来負担比率（分子）の構造'!L$52</f>
        <v>61651</v>
      </c>
      <c r="N56" s="137"/>
      <c r="O56" s="137"/>
      <c r="P56" s="137">
        <f>'将来負担比率（分子）の構造'!M$52</f>
        <v>63526</v>
      </c>
    </row>
    <row r="57" spans="1:16">
      <c r="A57" s="137" t="s">
        <v>36</v>
      </c>
      <c r="B57" s="137"/>
      <c r="C57" s="137"/>
      <c r="D57" s="137">
        <f>'将来負担比率（分子）の構造'!I$51</f>
        <v>1658</v>
      </c>
      <c r="E57" s="137"/>
      <c r="F57" s="137"/>
      <c r="G57" s="137">
        <f>'将来負担比率（分子）の構造'!J$51</f>
        <v>1829</v>
      </c>
      <c r="H57" s="137"/>
      <c r="I57" s="137"/>
      <c r="J57" s="137">
        <f>'将来負担比率（分子）の構造'!K$51</f>
        <v>1675</v>
      </c>
      <c r="K57" s="137"/>
      <c r="L57" s="137"/>
      <c r="M57" s="137">
        <f>'将来負担比率（分子）の構造'!L$51</f>
        <v>1735</v>
      </c>
      <c r="N57" s="137"/>
      <c r="O57" s="137"/>
      <c r="P57" s="137">
        <f>'将来負担比率（分子）の構造'!M$51</f>
        <v>1722</v>
      </c>
    </row>
    <row r="58" spans="1:16">
      <c r="A58" s="137" t="s">
        <v>35</v>
      </c>
      <c r="B58" s="137"/>
      <c r="C58" s="137"/>
      <c r="D58" s="137">
        <f>'将来負担比率（分子）の構造'!I$50</f>
        <v>11063</v>
      </c>
      <c r="E58" s="137"/>
      <c r="F58" s="137"/>
      <c r="G58" s="137">
        <f>'将来負担比率（分子）の構造'!J$50</f>
        <v>12820</v>
      </c>
      <c r="H58" s="137"/>
      <c r="I58" s="137"/>
      <c r="J58" s="137">
        <f>'将来負担比率（分子）の構造'!K$50</f>
        <v>13421</v>
      </c>
      <c r="K58" s="137"/>
      <c r="L58" s="137"/>
      <c r="M58" s="137">
        <f>'将来負担比率（分子）の構造'!L$50</f>
        <v>15600</v>
      </c>
      <c r="N58" s="137"/>
      <c r="O58" s="137"/>
      <c r="P58" s="137">
        <f>'将来負担比率（分子）の構造'!M$50</f>
        <v>16583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8133</v>
      </c>
      <c r="C62" s="137"/>
      <c r="D62" s="137"/>
      <c r="E62" s="137">
        <f>'将来負担比率（分子）の構造'!J$45</f>
        <v>7563</v>
      </c>
      <c r="F62" s="137"/>
      <c r="G62" s="137"/>
      <c r="H62" s="137">
        <f>'将来負担比率（分子）の構造'!K$45</f>
        <v>6395</v>
      </c>
      <c r="I62" s="137"/>
      <c r="J62" s="137"/>
      <c r="K62" s="137">
        <f>'将来負担比率（分子）の構造'!L$45</f>
        <v>6306</v>
      </c>
      <c r="L62" s="137"/>
      <c r="M62" s="137"/>
      <c r="N62" s="137">
        <f>'将来負担比率（分子）の構造'!M$45</f>
        <v>5182</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21934</v>
      </c>
      <c r="C64" s="137"/>
      <c r="D64" s="137"/>
      <c r="E64" s="137">
        <f>'将来負担比率（分子）の構造'!J$43</f>
        <v>19913</v>
      </c>
      <c r="F64" s="137"/>
      <c r="G64" s="137"/>
      <c r="H64" s="137">
        <f>'将来負担比率（分子）の構造'!K$43</f>
        <v>18124</v>
      </c>
      <c r="I64" s="137"/>
      <c r="J64" s="137"/>
      <c r="K64" s="137">
        <f>'将来負担比率（分子）の構造'!L$43</f>
        <v>18287</v>
      </c>
      <c r="L64" s="137"/>
      <c r="M64" s="137"/>
      <c r="N64" s="137">
        <f>'将来負担比率（分子）の構造'!M$43</f>
        <v>15212</v>
      </c>
      <c r="O64" s="137"/>
      <c r="P64" s="137"/>
    </row>
    <row r="65" spans="1:16">
      <c r="A65" s="137" t="s">
        <v>26</v>
      </c>
      <c r="B65" s="137">
        <f>'将来負担比率（分子）の構造'!I$42</f>
        <v>273</v>
      </c>
      <c r="C65" s="137"/>
      <c r="D65" s="137"/>
      <c r="E65" s="137">
        <f>'将来負担比率（分子）の構造'!J$42</f>
        <v>219</v>
      </c>
      <c r="F65" s="137"/>
      <c r="G65" s="137"/>
      <c r="H65" s="137">
        <f>'将来負担比率（分子）の構造'!K$42</f>
        <v>194</v>
      </c>
      <c r="I65" s="137"/>
      <c r="J65" s="137"/>
      <c r="K65" s="137">
        <f>'将来負担比率（分子）の構造'!L$42</f>
        <v>168</v>
      </c>
      <c r="L65" s="137"/>
      <c r="M65" s="137"/>
      <c r="N65" s="137">
        <f>'将来負担比率（分子）の構造'!M$42</f>
        <v>167</v>
      </c>
      <c r="O65" s="137"/>
      <c r="P65" s="137"/>
    </row>
    <row r="66" spans="1:16">
      <c r="A66" s="137" t="s">
        <v>25</v>
      </c>
      <c r="B66" s="137">
        <f>'将来負担比率（分子）の構造'!I$41</f>
        <v>63298</v>
      </c>
      <c r="C66" s="137"/>
      <c r="D66" s="137"/>
      <c r="E66" s="137">
        <f>'将来負担比率（分子）の構造'!J$41</f>
        <v>63069</v>
      </c>
      <c r="F66" s="137"/>
      <c r="G66" s="137"/>
      <c r="H66" s="137">
        <f>'将来負担比率（分子）の構造'!K$41</f>
        <v>65622</v>
      </c>
      <c r="I66" s="137"/>
      <c r="J66" s="137"/>
      <c r="K66" s="137">
        <f>'将来負担比率（分子）の構造'!L$41</f>
        <v>69588</v>
      </c>
      <c r="L66" s="137"/>
      <c r="M66" s="137"/>
      <c r="N66" s="137">
        <f>'将来負担比率（分子）の構造'!M$41</f>
        <v>67860</v>
      </c>
      <c r="O66" s="137"/>
      <c r="P66" s="137"/>
    </row>
    <row r="67" spans="1:16">
      <c r="A67" s="137" t="s">
        <v>64</v>
      </c>
      <c r="B67" s="137" t="e">
        <f>NA()</f>
        <v>#N/A</v>
      </c>
      <c r="C67" s="137">
        <f>IF(ISNUMBER('将来負担比率（分子）の構造'!I$53), IF('将来負担比率（分子）の構造'!I$53 &lt; 0, 0, '将来負担比率（分子）の構造'!I$53), NA())</f>
        <v>19151</v>
      </c>
      <c r="D67" s="137" t="e">
        <f>NA()</f>
        <v>#N/A</v>
      </c>
      <c r="E67" s="137" t="e">
        <f>NA()</f>
        <v>#N/A</v>
      </c>
      <c r="F67" s="137">
        <f>IF(ISNUMBER('将来負担比率（分子）の構造'!J$53), IF('将来負担比率（分子）の構造'!J$53 &lt; 0, 0, '将来負担比率（分子）の構造'!J$53), NA())</f>
        <v>14106</v>
      </c>
      <c r="G67" s="137" t="e">
        <f>NA()</f>
        <v>#N/A</v>
      </c>
      <c r="H67" s="137" t="e">
        <f>NA()</f>
        <v>#N/A</v>
      </c>
      <c r="I67" s="137">
        <f>IF(ISNUMBER('将来負担比率（分子）の構造'!K$53), IF('将来負担比率（分子）の構造'!K$53 &lt; 0, 0, '将来負担比率（分子）の構造'!K$53), NA())</f>
        <v>13820</v>
      </c>
      <c r="J67" s="137" t="e">
        <f>NA()</f>
        <v>#N/A</v>
      </c>
      <c r="K67" s="137" t="e">
        <f>NA()</f>
        <v>#N/A</v>
      </c>
      <c r="L67" s="137">
        <f>IF(ISNUMBER('将来負担比率（分子）の構造'!L$53), IF('将来負担比率（分子）の構造'!L$53 &lt; 0, 0, '将来負担比率（分子）の構造'!L$53), NA())</f>
        <v>15363</v>
      </c>
      <c r="M67" s="137" t="e">
        <f>NA()</f>
        <v>#N/A</v>
      </c>
      <c r="N67" s="137" t="e">
        <f>NA()</f>
        <v>#N/A</v>
      </c>
      <c r="O67" s="137">
        <f>IF(ISNUMBER('将来負担比率（分子）の構造'!M$53), IF('将来負担比率（分子）の構造'!M$53 &lt; 0, 0, '将来負担比率（分子）の構造'!M$53), NA())</f>
        <v>6589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8444929</v>
      </c>
      <c r="S5" s="615"/>
      <c r="T5" s="615"/>
      <c r="U5" s="615"/>
      <c r="V5" s="615"/>
      <c r="W5" s="615"/>
      <c r="X5" s="615"/>
      <c r="Y5" s="616"/>
      <c r="Z5" s="617">
        <v>15.8</v>
      </c>
      <c r="AA5" s="617"/>
      <c r="AB5" s="617"/>
      <c r="AC5" s="617"/>
      <c r="AD5" s="618">
        <v>8444900</v>
      </c>
      <c r="AE5" s="618"/>
      <c r="AF5" s="618"/>
      <c r="AG5" s="618"/>
      <c r="AH5" s="618"/>
      <c r="AI5" s="618"/>
      <c r="AJ5" s="618"/>
      <c r="AK5" s="618"/>
      <c r="AL5" s="619">
        <v>27.3</v>
      </c>
      <c r="AM5" s="620"/>
      <c r="AN5" s="620"/>
      <c r="AO5" s="621"/>
      <c r="AP5" s="611" t="s">
        <v>210</v>
      </c>
      <c r="AQ5" s="612"/>
      <c r="AR5" s="612"/>
      <c r="AS5" s="612"/>
      <c r="AT5" s="612"/>
      <c r="AU5" s="612"/>
      <c r="AV5" s="612"/>
      <c r="AW5" s="612"/>
      <c r="AX5" s="612"/>
      <c r="AY5" s="612"/>
      <c r="AZ5" s="612"/>
      <c r="BA5" s="612"/>
      <c r="BB5" s="612"/>
      <c r="BC5" s="612"/>
      <c r="BD5" s="612"/>
      <c r="BE5" s="612"/>
      <c r="BF5" s="613"/>
      <c r="BG5" s="625">
        <v>8379137</v>
      </c>
      <c r="BH5" s="626"/>
      <c r="BI5" s="626"/>
      <c r="BJ5" s="626"/>
      <c r="BK5" s="626"/>
      <c r="BL5" s="626"/>
      <c r="BM5" s="626"/>
      <c r="BN5" s="627"/>
      <c r="BO5" s="628">
        <v>99.2</v>
      </c>
      <c r="BP5" s="628"/>
      <c r="BQ5" s="628"/>
      <c r="BR5" s="628"/>
      <c r="BS5" s="629">
        <v>124497</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559975</v>
      </c>
      <c r="S6" s="626"/>
      <c r="T6" s="626"/>
      <c r="U6" s="626"/>
      <c r="V6" s="626"/>
      <c r="W6" s="626"/>
      <c r="X6" s="626"/>
      <c r="Y6" s="627"/>
      <c r="Z6" s="628">
        <v>1</v>
      </c>
      <c r="AA6" s="628"/>
      <c r="AB6" s="628"/>
      <c r="AC6" s="628"/>
      <c r="AD6" s="629">
        <v>559975</v>
      </c>
      <c r="AE6" s="629"/>
      <c r="AF6" s="629"/>
      <c r="AG6" s="629"/>
      <c r="AH6" s="629"/>
      <c r="AI6" s="629"/>
      <c r="AJ6" s="629"/>
      <c r="AK6" s="629"/>
      <c r="AL6" s="630">
        <v>1.8</v>
      </c>
      <c r="AM6" s="631"/>
      <c r="AN6" s="631"/>
      <c r="AO6" s="632"/>
      <c r="AP6" s="622" t="s">
        <v>215</v>
      </c>
      <c r="AQ6" s="623"/>
      <c r="AR6" s="623"/>
      <c r="AS6" s="623"/>
      <c r="AT6" s="623"/>
      <c r="AU6" s="623"/>
      <c r="AV6" s="623"/>
      <c r="AW6" s="623"/>
      <c r="AX6" s="623"/>
      <c r="AY6" s="623"/>
      <c r="AZ6" s="623"/>
      <c r="BA6" s="623"/>
      <c r="BB6" s="623"/>
      <c r="BC6" s="623"/>
      <c r="BD6" s="623"/>
      <c r="BE6" s="623"/>
      <c r="BF6" s="624"/>
      <c r="BG6" s="625">
        <v>8379137</v>
      </c>
      <c r="BH6" s="626"/>
      <c r="BI6" s="626"/>
      <c r="BJ6" s="626"/>
      <c r="BK6" s="626"/>
      <c r="BL6" s="626"/>
      <c r="BM6" s="626"/>
      <c r="BN6" s="627"/>
      <c r="BO6" s="628">
        <v>99.2</v>
      </c>
      <c r="BP6" s="628"/>
      <c r="BQ6" s="628"/>
      <c r="BR6" s="628"/>
      <c r="BS6" s="629">
        <v>124497</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295053</v>
      </c>
      <c r="CS6" s="626"/>
      <c r="CT6" s="626"/>
      <c r="CU6" s="626"/>
      <c r="CV6" s="626"/>
      <c r="CW6" s="626"/>
      <c r="CX6" s="626"/>
      <c r="CY6" s="627"/>
      <c r="CZ6" s="628">
        <v>0.6</v>
      </c>
      <c r="DA6" s="628"/>
      <c r="DB6" s="628"/>
      <c r="DC6" s="628"/>
      <c r="DD6" s="634">
        <v>9540</v>
      </c>
      <c r="DE6" s="626"/>
      <c r="DF6" s="626"/>
      <c r="DG6" s="626"/>
      <c r="DH6" s="626"/>
      <c r="DI6" s="626"/>
      <c r="DJ6" s="626"/>
      <c r="DK6" s="626"/>
      <c r="DL6" s="626"/>
      <c r="DM6" s="626"/>
      <c r="DN6" s="626"/>
      <c r="DO6" s="626"/>
      <c r="DP6" s="627"/>
      <c r="DQ6" s="634">
        <v>294831</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11573</v>
      </c>
      <c r="S7" s="626"/>
      <c r="T7" s="626"/>
      <c r="U7" s="626"/>
      <c r="V7" s="626"/>
      <c r="W7" s="626"/>
      <c r="X7" s="626"/>
      <c r="Y7" s="627"/>
      <c r="Z7" s="628">
        <v>0</v>
      </c>
      <c r="AA7" s="628"/>
      <c r="AB7" s="628"/>
      <c r="AC7" s="628"/>
      <c r="AD7" s="629">
        <v>11573</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3646235</v>
      </c>
      <c r="BH7" s="626"/>
      <c r="BI7" s="626"/>
      <c r="BJ7" s="626"/>
      <c r="BK7" s="626"/>
      <c r="BL7" s="626"/>
      <c r="BM7" s="626"/>
      <c r="BN7" s="627"/>
      <c r="BO7" s="628">
        <v>43.2</v>
      </c>
      <c r="BP7" s="628"/>
      <c r="BQ7" s="628"/>
      <c r="BR7" s="628"/>
      <c r="BS7" s="629">
        <v>124497</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8834757</v>
      </c>
      <c r="CS7" s="626"/>
      <c r="CT7" s="626"/>
      <c r="CU7" s="626"/>
      <c r="CV7" s="626"/>
      <c r="CW7" s="626"/>
      <c r="CX7" s="626"/>
      <c r="CY7" s="627"/>
      <c r="CZ7" s="628">
        <v>17</v>
      </c>
      <c r="DA7" s="628"/>
      <c r="DB7" s="628"/>
      <c r="DC7" s="628"/>
      <c r="DD7" s="634">
        <v>809713</v>
      </c>
      <c r="DE7" s="626"/>
      <c r="DF7" s="626"/>
      <c r="DG7" s="626"/>
      <c r="DH7" s="626"/>
      <c r="DI7" s="626"/>
      <c r="DJ7" s="626"/>
      <c r="DK7" s="626"/>
      <c r="DL7" s="626"/>
      <c r="DM7" s="626"/>
      <c r="DN7" s="626"/>
      <c r="DO7" s="626"/>
      <c r="DP7" s="627"/>
      <c r="DQ7" s="634">
        <v>7931861</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14369</v>
      </c>
      <c r="S8" s="626"/>
      <c r="T8" s="626"/>
      <c r="U8" s="626"/>
      <c r="V8" s="626"/>
      <c r="W8" s="626"/>
      <c r="X8" s="626"/>
      <c r="Y8" s="627"/>
      <c r="Z8" s="628">
        <v>0</v>
      </c>
      <c r="AA8" s="628"/>
      <c r="AB8" s="628"/>
      <c r="AC8" s="628"/>
      <c r="AD8" s="629">
        <v>14369</v>
      </c>
      <c r="AE8" s="629"/>
      <c r="AF8" s="629"/>
      <c r="AG8" s="629"/>
      <c r="AH8" s="629"/>
      <c r="AI8" s="629"/>
      <c r="AJ8" s="629"/>
      <c r="AK8" s="629"/>
      <c r="AL8" s="630">
        <v>0</v>
      </c>
      <c r="AM8" s="631"/>
      <c r="AN8" s="631"/>
      <c r="AO8" s="632"/>
      <c r="AP8" s="622" t="s">
        <v>221</v>
      </c>
      <c r="AQ8" s="623"/>
      <c r="AR8" s="623"/>
      <c r="AS8" s="623"/>
      <c r="AT8" s="623"/>
      <c r="AU8" s="623"/>
      <c r="AV8" s="623"/>
      <c r="AW8" s="623"/>
      <c r="AX8" s="623"/>
      <c r="AY8" s="623"/>
      <c r="AZ8" s="623"/>
      <c r="BA8" s="623"/>
      <c r="BB8" s="623"/>
      <c r="BC8" s="623"/>
      <c r="BD8" s="623"/>
      <c r="BE8" s="623"/>
      <c r="BF8" s="624"/>
      <c r="BG8" s="625">
        <v>145112</v>
      </c>
      <c r="BH8" s="626"/>
      <c r="BI8" s="626"/>
      <c r="BJ8" s="626"/>
      <c r="BK8" s="626"/>
      <c r="BL8" s="626"/>
      <c r="BM8" s="626"/>
      <c r="BN8" s="627"/>
      <c r="BO8" s="628">
        <v>1.7</v>
      </c>
      <c r="BP8" s="628"/>
      <c r="BQ8" s="628"/>
      <c r="BR8" s="628"/>
      <c r="BS8" s="634" t="s">
        <v>113</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16559774</v>
      </c>
      <c r="CS8" s="626"/>
      <c r="CT8" s="626"/>
      <c r="CU8" s="626"/>
      <c r="CV8" s="626"/>
      <c r="CW8" s="626"/>
      <c r="CX8" s="626"/>
      <c r="CY8" s="627"/>
      <c r="CZ8" s="628">
        <v>31.9</v>
      </c>
      <c r="DA8" s="628"/>
      <c r="DB8" s="628"/>
      <c r="DC8" s="628"/>
      <c r="DD8" s="634">
        <v>23142</v>
      </c>
      <c r="DE8" s="626"/>
      <c r="DF8" s="626"/>
      <c r="DG8" s="626"/>
      <c r="DH8" s="626"/>
      <c r="DI8" s="626"/>
      <c r="DJ8" s="626"/>
      <c r="DK8" s="626"/>
      <c r="DL8" s="626"/>
      <c r="DM8" s="626"/>
      <c r="DN8" s="626"/>
      <c r="DO8" s="626"/>
      <c r="DP8" s="627"/>
      <c r="DQ8" s="634">
        <v>8998269</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7619</v>
      </c>
      <c r="S9" s="626"/>
      <c r="T9" s="626"/>
      <c r="U9" s="626"/>
      <c r="V9" s="626"/>
      <c r="W9" s="626"/>
      <c r="X9" s="626"/>
      <c r="Y9" s="627"/>
      <c r="Z9" s="628">
        <v>0</v>
      </c>
      <c r="AA9" s="628"/>
      <c r="AB9" s="628"/>
      <c r="AC9" s="628"/>
      <c r="AD9" s="629">
        <v>7619</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2783704</v>
      </c>
      <c r="BH9" s="626"/>
      <c r="BI9" s="626"/>
      <c r="BJ9" s="626"/>
      <c r="BK9" s="626"/>
      <c r="BL9" s="626"/>
      <c r="BM9" s="626"/>
      <c r="BN9" s="627"/>
      <c r="BO9" s="628">
        <v>33</v>
      </c>
      <c r="BP9" s="628"/>
      <c r="BQ9" s="628"/>
      <c r="BR9" s="628"/>
      <c r="BS9" s="634" t="s">
        <v>113</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3300987</v>
      </c>
      <c r="CS9" s="626"/>
      <c r="CT9" s="626"/>
      <c r="CU9" s="626"/>
      <c r="CV9" s="626"/>
      <c r="CW9" s="626"/>
      <c r="CX9" s="626"/>
      <c r="CY9" s="627"/>
      <c r="CZ9" s="628">
        <v>6.4</v>
      </c>
      <c r="DA9" s="628"/>
      <c r="DB9" s="628"/>
      <c r="DC9" s="628"/>
      <c r="DD9" s="634">
        <v>226807</v>
      </c>
      <c r="DE9" s="626"/>
      <c r="DF9" s="626"/>
      <c r="DG9" s="626"/>
      <c r="DH9" s="626"/>
      <c r="DI9" s="626"/>
      <c r="DJ9" s="626"/>
      <c r="DK9" s="626"/>
      <c r="DL9" s="626"/>
      <c r="DM9" s="626"/>
      <c r="DN9" s="626"/>
      <c r="DO9" s="626"/>
      <c r="DP9" s="627"/>
      <c r="DQ9" s="634">
        <v>2786958</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1672621</v>
      </c>
      <c r="S10" s="626"/>
      <c r="T10" s="626"/>
      <c r="U10" s="626"/>
      <c r="V10" s="626"/>
      <c r="W10" s="626"/>
      <c r="X10" s="626"/>
      <c r="Y10" s="627"/>
      <c r="Z10" s="628">
        <v>3.1</v>
      </c>
      <c r="AA10" s="628"/>
      <c r="AB10" s="628"/>
      <c r="AC10" s="628"/>
      <c r="AD10" s="629">
        <v>1672621</v>
      </c>
      <c r="AE10" s="629"/>
      <c r="AF10" s="629"/>
      <c r="AG10" s="629"/>
      <c r="AH10" s="629"/>
      <c r="AI10" s="629"/>
      <c r="AJ10" s="629"/>
      <c r="AK10" s="629"/>
      <c r="AL10" s="630">
        <v>5.4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275308</v>
      </c>
      <c r="BH10" s="626"/>
      <c r="BI10" s="626"/>
      <c r="BJ10" s="626"/>
      <c r="BK10" s="626"/>
      <c r="BL10" s="626"/>
      <c r="BM10" s="626"/>
      <c r="BN10" s="627"/>
      <c r="BO10" s="628">
        <v>3.3</v>
      </c>
      <c r="BP10" s="628"/>
      <c r="BQ10" s="628"/>
      <c r="BR10" s="628"/>
      <c r="BS10" s="634">
        <v>45602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130371</v>
      </c>
      <c r="CS10" s="626"/>
      <c r="CT10" s="626"/>
      <c r="CU10" s="626"/>
      <c r="CV10" s="626"/>
      <c r="CW10" s="626"/>
      <c r="CX10" s="626"/>
      <c r="CY10" s="627"/>
      <c r="CZ10" s="628">
        <v>0.3</v>
      </c>
      <c r="DA10" s="628"/>
      <c r="DB10" s="628"/>
      <c r="DC10" s="628"/>
      <c r="DD10" s="634" t="s">
        <v>113</v>
      </c>
      <c r="DE10" s="626"/>
      <c r="DF10" s="626"/>
      <c r="DG10" s="626"/>
      <c r="DH10" s="626"/>
      <c r="DI10" s="626"/>
      <c r="DJ10" s="626"/>
      <c r="DK10" s="626"/>
      <c r="DL10" s="626"/>
      <c r="DM10" s="626"/>
      <c r="DN10" s="626"/>
      <c r="DO10" s="626"/>
      <c r="DP10" s="627"/>
      <c r="DQ10" s="634">
        <v>53723</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6203</v>
      </c>
      <c r="S11" s="626"/>
      <c r="T11" s="626"/>
      <c r="U11" s="626"/>
      <c r="V11" s="626"/>
      <c r="W11" s="626"/>
      <c r="X11" s="626"/>
      <c r="Y11" s="627"/>
      <c r="Z11" s="628">
        <v>0</v>
      </c>
      <c r="AA11" s="628"/>
      <c r="AB11" s="628"/>
      <c r="AC11" s="628"/>
      <c r="AD11" s="629">
        <v>6203</v>
      </c>
      <c r="AE11" s="629"/>
      <c r="AF11" s="629"/>
      <c r="AG11" s="629"/>
      <c r="AH11" s="629"/>
      <c r="AI11" s="629"/>
      <c r="AJ11" s="629"/>
      <c r="AK11" s="629"/>
      <c r="AL11" s="630">
        <v>0</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442111</v>
      </c>
      <c r="BH11" s="626"/>
      <c r="BI11" s="626"/>
      <c r="BJ11" s="626"/>
      <c r="BK11" s="626"/>
      <c r="BL11" s="626"/>
      <c r="BM11" s="626"/>
      <c r="BN11" s="627"/>
      <c r="BO11" s="628">
        <v>5.2</v>
      </c>
      <c r="BP11" s="628"/>
      <c r="BQ11" s="628"/>
      <c r="BR11" s="628"/>
      <c r="BS11" s="634">
        <v>78895</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3572171</v>
      </c>
      <c r="CS11" s="626"/>
      <c r="CT11" s="626"/>
      <c r="CU11" s="626"/>
      <c r="CV11" s="626"/>
      <c r="CW11" s="626"/>
      <c r="CX11" s="626"/>
      <c r="CY11" s="627"/>
      <c r="CZ11" s="628">
        <v>6.9</v>
      </c>
      <c r="DA11" s="628"/>
      <c r="DB11" s="628"/>
      <c r="DC11" s="628"/>
      <c r="DD11" s="634">
        <v>1187498</v>
      </c>
      <c r="DE11" s="626"/>
      <c r="DF11" s="626"/>
      <c r="DG11" s="626"/>
      <c r="DH11" s="626"/>
      <c r="DI11" s="626"/>
      <c r="DJ11" s="626"/>
      <c r="DK11" s="626"/>
      <c r="DL11" s="626"/>
      <c r="DM11" s="626"/>
      <c r="DN11" s="626"/>
      <c r="DO11" s="626"/>
      <c r="DP11" s="627"/>
      <c r="DQ11" s="634">
        <v>1399116</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3798751</v>
      </c>
      <c r="BH12" s="626"/>
      <c r="BI12" s="626"/>
      <c r="BJ12" s="626"/>
      <c r="BK12" s="626"/>
      <c r="BL12" s="626"/>
      <c r="BM12" s="626"/>
      <c r="BN12" s="627"/>
      <c r="BO12" s="628">
        <v>45</v>
      </c>
      <c r="BP12" s="628"/>
      <c r="BQ12" s="628"/>
      <c r="BR12" s="628"/>
      <c r="BS12" s="634" t="s">
        <v>113</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2354086</v>
      </c>
      <c r="CS12" s="626"/>
      <c r="CT12" s="626"/>
      <c r="CU12" s="626"/>
      <c r="CV12" s="626"/>
      <c r="CW12" s="626"/>
      <c r="CX12" s="626"/>
      <c r="CY12" s="627"/>
      <c r="CZ12" s="628">
        <v>4.5</v>
      </c>
      <c r="DA12" s="628"/>
      <c r="DB12" s="628"/>
      <c r="DC12" s="628"/>
      <c r="DD12" s="634">
        <v>165636</v>
      </c>
      <c r="DE12" s="626"/>
      <c r="DF12" s="626"/>
      <c r="DG12" s="626"/>
      <c r="DH12" s="626"/>
      <c r="DI12" s="626"/>
      <c r="DJ12" s="626"/>
      <c r="DK12" s="626"/>
      <c r="DL12" s="626"/>
      <c r="DM12" s="626"/>
      <c r="DN12" s="626"/>
      <c r="DO12" s="626"/>
      <c r="DP12" s="627"/>
      <c r="DQ12" s="634">
        <v>1251586</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88745</v>
      </c>
      <c r="S13" s="626"/>
      <c r="T13" s="626"/>
      <c r="U13" s="626"/>
      <c r="V13" s="626"/>
      <c r="W13" s="626"/>
      <c r="X13" s="626"/>
      <c r="Y13" s="627"/>
      <c r="Z13" s="628">
        <v>0.2</v>
      </c>
      <c r="AA13" s="628"/>
      <c r="AB13" s="628"/>
      <c r="AC13" s="628"/>
      <c r="AD13" s="629">
        <v>88745</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3782254</v>
      </c>
      <c r="BH13" s="626"/>
      <c r="BI13" s="626"/>
      <c r="BJ13" s="626"/>
      <c r="BK13" s="626"/>
      <c r="BL13" s="626"/>
      <c r="BM13" s="626"/>
      <c r="BN13" s="627"/>
      <c r="BO13" s="628">
        <v>44.8</v>
      </c>
      <c r="BP13" s="628"/>
      <c r="BQ13" s="628"/>
      <c r="BR13" s="628"/>
      <c r="BS13" s="634" t="s">
        <v>113</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5541961</v>
      </c>
      <c r="CS13" s="626"/>
      <c r="CT13" s="626"/>
      <c r="CU13" s="626"/>
      <c r="CV13" s="626"/>
      <c r="CW13" s="626"/>
      <c r="CX13" s="626"/>
      <c r="CY13" s="627"/>
      <c r="CZ13" s="628">
        <v>10.7</v>
      </c>
      <c r="DA13" s="628"/>
      <c r="DB13" s="628"/>
      <c r="DC13" s="628"/>
      <c r="DD13" s="634">
        <v>2237794</v>
      </c>
      <c r="DE13" s="626"/>
      <c r="DF13" s="626"/>
      <c r="DG13" s="626"/>
      <c r="DH13" s="626"/>
      <c r="DI13" s="626"/>
      <c r="DJ13" s="626"/>
      <c r="DK13" s="626"/>
      <c r="DL13" s="626"/>
      <c r="DM13" s="626"/>
      <c r="DN13" s="626"/>
      <c r="DO13" s="626"/>
      <c r="DP13" s="627"/>
      <c r="DQ13" s="634">
        <v>3442629</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290353</v>
      </c>
      <c r="BH14" s="626"/>
      <c r="BI14" s="626"/>
      <c r="BJ14" s="626"/>
      <c r="BK14" s="626"/>
      <c r="BL14" s="626"/>
      <c r="BM14" s="626"/>
      <c r="BN14" s="627"/>
      <c r="BO14" s="628">
        <v>3.4</v>
      </c>
      <c r="BP14" s="628"/>
      <c r="BQ14" s="628"/>
      <c r="BR14" s="628"/>
      <c r="BS14" s="634" t="s">
        <v>113</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1505708</v>
      </c>
      <c r="CS14" s="626"/>
      <c r="CT14" s="626"/>
      <c r="CU14" s="626"/>
      <c r="CV14" s="626"/>
      <c r="CW14" s="626"/>
      <c r="CX14" s="626"/>
      <c r="CY14" s="627"/>
      <c r="CZ14" s="628">
        <v>2.9</v>
      </c>
      <c r="DA14" s="628"/>
      <c r="DB14" s="628"/>
      <c r="DC14" s="628"/>
      <c r="DD14" s="634">
        <v>165765</v>
      </c>
      <c r="DE14" s="626"/>
      <c r="DF14" s="626"/>
      <c r="DG14" s="626"/>
      <c r="DH14" s="626"/>
      <c r="DI14" s="626"/>
      <c r="DJ14" s="626"/>
      <c r="DK14" s="626"/>
      <c r="DL14" s="626"/>
      <c r="DM14" s="626"/>
      <c r="DN14" s="626"/>
      <c r="DO14" s="626"/>
      <c r="DP14" s="627"/>
      <c r="DQ14" s="634">
        <v>1347436</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29192</v>
      </c>
      <c r="S15" s="626"/>
      <c r="T15" s="626"/>
      <c r="U15" s="626"/>
      <c r="V15" s="626"/>
      <c r="W15" s="626"/>
      <c r="X15" s="626"/>
      <c r="Y15" s="627"/>
      <c r="Z15" s="628">
        <v>0.1</v>
      </c>
      <c r="AA15" s="628"/>
      <c r="AB15" s="628"/>
      <c r="AC15" s="628"/>
      <c r="AD15" s="629">
        <v>29192</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643798</v>
      </c>
      <c r="BH15" s="626"/>
      <c r="BI15" s="626"/>
      <c r="BJ15" s="626"/>
      <c r="BK15" s="626"/>
      <c r="BL15" s="626"/>
      <c r="BM15" s="626"/>
      <c r="BN15" s="627"/>
      <c r="BO15" s="628">
        <v>7.6</v>
      </c>
      <c r="BP15" s="628"/>
      <c r="BQ15" s="628"/>
      <c r="BR15" s="628"/>
      <c r="BS15" s="634" t="s">
        <v>113</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3405102</v>
      </c>
      <c r="CS15" s="626"/>
      <c r="CT15" s="626"/>
      <c r="CU15" s="626"/>
      <c r="CV15" s="626"/>
      <c r="CW15" s="626"/>
      <c r="CX15" s="626"/>
      <c r="CY15" s="627"/>
      <c r="CZ15" s="628">
        <v>6.6</v>
      </c>
      <c r="DA15" s="628"/>
      <c r="DB15" s="628"/>
      <c r="DC15" s="628"/>
      <c r="DD15" s="634">
        <v>295847</v>
      </c>
      <c r="DE15" s="626"/>
      <c r="DF15" s="626"/>
      <c r="DG15" s="626"/>
      <c r="DH15" s="626"/>
      <c r="DI15" s="626"/>
      <c r="DJ15" s="626"/>
      <c r="DK15" s="626"/>
      <c r="DL15" s="626"/>
      <c r="DM15" s="626"/>
      <c r="DN15" s="626"/>
      <c r="DO15" s="626"/>
      <c r="DP15" s="627"/>
      <c r="DQ15" s="634">
        <v>2713987</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22025585</v>
      </c>
      <c r="S16" s="626"/>
      <c r="T16" s="626"/>
      <c r="U16" s="626"/>
      <c r="V16" s="626"/>
      <c r="W16" s="626"/>
      <c r="X16" s="626"/>
      <c r="Y16" s="627"/>
      <c r="Z16" s="628">
        <v>41.1</v>
      </c>
      <c r="AA16" s="628"/>
      <c r="AB16" s="628"/>
      <c r="AC16" s="628"/>
      <c r="AD16" s="629">
        <v>20077933</v>
      </c>
      <c r="AE16" s="629"/>
      <c r="AF16" s="629"/>
      <c r="AG16" s="629"/>
      <c r="AH16" s="629"/>
      <c r="AI16" s="629"/>
      <c r="AJ16" s="629"/>
      <c r="AK16" s="629"/>
      <c r="AL16" s="630">
        <v>64.8</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20077933</v>
      </c>
      <c r="S17" s="626"/>
      <c r="T17" s="626"/>
      <c r="U17" s="626"/>
      <c r="V17" s="626"/>
      <c r="W17" s="626"/>
      <c r="X17" s="626"/>
      <c r="Y17" s="627"/>
      <c r="Z17" s="628">
        <v>37.4</v>
      </c>
      <c r="AA17" s="628"/>
      <c r="AB17" s="628"/>
      <c r="AC17" s="628"/>
      <c r="AD17" s="629">
        <v>20077933</v>
      </c>
      <c r="AE17" s="629"/>
      <c r="AF17" s="629"/>
      <c r="AG17" s="629"/>
      <c r="AH17" s="629"/>
      <c r="AI17" s="629"/>
      <c r="AJ17" s="629"/>
      <c r="AK17" s="629"/>
      <c r="AL17" s="630">
        <v>64.8</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6344048</v>
      </c>
      <c r="CS17" s="626"/>
      <c r="CT17" s="626"/>
      <c r="CU17" s="626"/>
      <c r="CV17" s="626"/>
      <c r="CW17" s="626"/>
      <c r="CX17" s="626"/>
      <c r="CY17" s="627"/>
      <c r="CZ17" s="628">
        <v>12.2</v>
      </c>
      <c r="DA17" s="628"/>
      <c r="DB17" s="628"/>
      <c r="DC17" s="628"/>
      <c r="DD17" s="634" t="s">
        <v>113</v>
      </c>
      <c r="DE17" s="626"/>
      <c r="DF17" s="626"/>
      <c r="DG17" s="626"/>
      <c r="DH17" s="626"/>
      <c r="DI17" s="626"/>
      <c r="DJ17" s="626"/>
      <c r="DK17" s="626"/>
      <c r="DL17" s="626"/>
      <c r="DM17" s="626"/>
      <c r="DN17" s="626"/>
      <c r="DO17" s="626"/>
      <c r="DP17" s="627"/>
      <c r="DQ17" s="634">
        <v>6153736</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1947652</v>
      </c>
      <c r="S18" s="626"/>
      <c r="T18" s="626"/>
      <c r="U18" s="626"/>
      <c r="V18" s="626"/>
      <c r="W18" s="626"/>
      <c r="X18" s="626"/>
      <c r="Y18" s="627"/>
      <c r="Z18" s="628">
        <v>3.6</v>
      </c>
      <c r="AA18" s="628"/>
      <c r="AB18" s="628"/>
      <c r="AC18" s="628"/>
      <c r="AD18" s="629" t="s">
        <v>113</v>
      </c>
      <c r="AE18" s="629"/>
      <c r="AF18" s="629"/>
      <c r="AG18" s="629"/>
      <c r="AH18" s="629"/>
      <c r="AI18" s="629"/>
      <c r="AJ18" s="629"/>
      <c r="AK18" s="629"/>
      <c r="AL18" s="630" t="s">
        <v>113</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65792</v>
      </c>
      <c r="BH19" s="626"/>
      <c r="BI19" s="626"/>
      <c r="BJ19" s="626"/>
      <c r="BK19" s="626"/>
      <c r="BL19" s="626"/>
      <c r="BM19" s="626"/>
      <c r="BN19" s="627"/>
      <c r="BO19" s="628">
        <v>0.8</v>
      </c>
      <c r="BP19" s="628"/>
      <c r="BQ19" s="628"/>
      <c r="BR19" s="628"/>
      <c r="BS19" s="634" t="s">
        <v>113</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32860811</v>
      </c>
      <c r="S20" s="626"/>
      <c r="T20" s="626"/>
      <c r="U20" s="626"/>
      <c r="V20" s="626"/>
      <c r="W20" s="626"/>
      <c r="X20" s="626"/>
      <c r="Y20" s="627"/>
      <c r="Z20" s="628">
        <v>61.3</v>
      </c>
      <c r="AA20" s="628"/>
      <c r="AB20" s="628"/>
      <c r="AC20" s="628"/>
      <c r="AD20" s="629">
        <v>30913130</v>
      </c>
      <c r="AE20" s="629"/>
      <c r="AF20" s="629"/>
      <c r="AG20" s="629"/>
      <c r="AH20" s="629"/>
      <c r="AI20" s="629"/>
      <c r="AJ20" s="629"/>
      <c r="AK20" s="629"/>
      <c r="AL20" s="630">
        <v>99.8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65792</v>
      </c>
      <c r="BH20" s="626"/>
      <c r="BI20" s="626"/>
      <c r="BJ20" s="626"/>
      <c r="BK20" s="626"/>
      <c r="BL20" s="626"/>
      <c r="BM20" s="626"/>
      <c r="BN20" s="627"/>
      <c r="BO20" s="628">
        <v>0.8</v>
      </c>
      <c r="BP20" s="628"/>
      <c r="BQ20" s="628"/>
      <c r="BR20" s="628"/>
      <c r="BS20" s="634" t="s">
        <v>113</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51844018</v>
      </c>
      <c r="CS20" s="626"/>
      <c r="CT20" s="626"/>
      <c r="CU20" s="626"/>
      <c r="CV20" s="626"/>
      <c r="CW20" s="626"/>
      <c r="CX20" s="626"/>
      <c r="CY20" s="627"/>
      <c r="CZ20" s="628">
        <v>100</v>
      </c>
      <c r="DA20" s="628"/>
      <c r="DB20" s="628"/>
      <c r="DC20" s="628"/>
      <c r="DD20" s="634">
        <v>5121742</v>
      </c>
      <c r="DE20" s="626"/>
      <c r="DF20" s="626"/>
      <c r="DG20" s="626"/>
      <c r="DH20" s="626"/>
      <c r="DI20" s="626"/>
      <c r="DJ20" s="626"/>
      <c r="DK20" s="626"/>
      <c r="DL20" s="626"/>
      <c r="DM20" s="626"/>
      <c r="DN20" s="626"/>
      <c r="DO20" s="626"/>
      <c r="DP20" s="627"/>
      <c r="DQ20" s="634">
        <v>36374132</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13212</v>
      </c>
      <c r="S21" s="626"/>
      <c r="T21" s="626"/>
      <c r="U21" s="626"/>
      <c r="V21" s="626"/>
      <c r="W21" s="626"/>
      <c r="X21" s="626"/>
      <c r="Y21" s="627"/>
      <c r="Z21" s="628">
        <v>0</v>
      </c>
      <c r="AA21" s="628"/>
      <c r="AB21" s="628"/>
      <c r="AC21" s="628"/>
      <c r="AD21" s="629">
        <v>13212</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65763</v>
      </c>
      <c r="BH21" s="626"/>
      <c r="BI21" s="626"/>
      <c r="BJ21" s="626"/>
      <c r="BK21" s="626"/>
      <c r="BL21" s="626"/>
      <c r="BM21" s="626"/>
      <c r="BN21" s="627"/>
      <c r="BO21" s="628">
        <v>0.8</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391851</v>
      </c>
      <c r="S22" s="626"/>
      <c r="T22" s="626"/>
      <c r="U22" s="626"/>
      <c r="V22" s="626"/>
      <c r="W22" s="626"/>
      <c r="X22" s="626"/>
      <c r="Y22" s="627"/>
      <c r="Z22" s="628">
        <v>0.7</v>
      </c>
      <c r="AA22" s="628"/>
      <c r="AB22" s="628"/>
      <c r="AC22" s="628"/>
      <c r="AD22" s="629" t="s">
        <v>113</v>
      </c>
      <c r="AE22" s="629"/>
      <c r="AF22" s="629"/>
      <c r="AG22" s="629"/>
      <c r="AH22" s="629"/>
      <c r="AI22" s="629"/>
      <c r="AJ22" s="629"/>
      <c r="AK22" s="629"/>
      <c r="AL22" s="630" t="s">
        <v>113</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632126</v>
      </c>
      <c r="S23" s="626"/>
      <c r="T23" s="626"/>
      <c r="U23" s="626"/>
      <c r="V23" s="626"/>
      <c r="W23" s="626"/>
      <c r="X23" s="626"/>
      <c r="Y23" s="627"/>
      <c r="Z23" s="628">
        <v>1.2</v>
      </c>
      <c r="AA23" s="628"/>
      <c r="AB23" s="628"/>
      <c r="AC23" s="628"/>
      <c r="AD23" s="629">
        <v>27240</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29</v>
      </c>
      <c r="BH23" s="626"/>
      <c r="BI23" s="626"/>
      <c r="BJ23" s="626"/>
      <c r="BK23" s="626"/>
      <c r="BL23" s="626"/>
      <c r="BM23" s="626"/>
      <c r="BN23" s="627"/>
      <c r="BO23" s="628">
        <v>0</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292787</v>
      </c>
      <c r="S24" s="626"/>
      <c r="T24" s="626"/>
      <c r="U24" s="626"/>
      <c r="V24" s="626"/>
      <c r="W24" s="626"/>
      <c r="X24" s="626"/>
      <c r="Y24" s="627"/>
      <c r="Z24" s="628">
        <v>0.5</v>
      </c>
      <c r="AA24" s="628"/>
      <c r="AB24" s="628"/>
      <c r="AC24" s="628"/>
      <c r="AD24" s="629" t="s">
        <v>113</v>
      </c>
      <c r="AE24" s="629"/>
      <c r="AF24" s="629"/>
      <c r="AG24" s="629"/>
      <c r="AH24" s="629"/>
      <c r="AI24" s="629"/>
      <c r="AJ24" s="629"/>
      <c r="AK24" s="629"/>
      <c r="AL24" s="630" t="s">
        <v>113</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24587438</v>
      </c>
      <c r="CS24" s="615"/>
      <c r="CT24" s="615"/>
      <c r="CU24" s="615"/>
      <c r="CV24" s="615"/>
      <c r="CW24" s="615"/>
      <c r="CX24" s="615"/>
      <c r="CY24" s="616"/>
      <c r="CZ24" s="652">
        <v>47.4</v>
      </c>
      <c r="DA24" s="653"/>
      <c r="DB24" s="653"/>
      <c r="DC24" s="654"/>
      <c r="DD24" s="651">
        <v>17649993</v>
      </c>
      <c r="DE24" s="615"/>
      <c r="DF24" s="615"/>
      <c r="DG24" s="615"/>
      <c r="DH24" s="615"/>
      <c r="DI24" s="615"/>
      <c r="DJ24" s="615"/>
      <c r="DK24" s="616"/>
      <c r="DL24" s="651">
        <v>17552479</v>
      </c>
      <c r="DM24" s="615"/>
      <c r="DN24" s="615"/>
      <c r="DO24" s="615"/>
      <c r="DP24" s="615"/>
      <c r="DQ24" s="615"/>
      <c r="DR24" s="615"/>
      <c r="DS24" s="615"/>
      <c r="DT24" s="615"/>
      <c r="DU24" s="615"/>
      <c r="DV24" s="616"/>
      <c r="DW24" s="619">
        <v>54.2</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5598269</v>
      </c>
      <c r="S25" s="626"/>
      <c r="T25" s="626"/>
      <c r="U25" s="626"/>
      <c r="V25" s="626"/>
      <c r="W25" s="626"/>
      <c r="X25" s="626"/>
      <c r="Y25" s="627"/>
      <c r="Z25" s="628">
        <v>10.4</v>
      </c>
      <c r="AA25" s="628"/>
      <c r="AB25" s="628"/>
      <c r="AC25" s="628"/>
      <c r="AD25" s="629" t="s">
        <v>113</v>
      </c>
      <c r="AE25" s="629"/>
      <c r="AF25" s="629"/>
      <c r="AG25" s="629"/>
      <c r="AH25" s="629"/>
      <c r="AI25" s="629"/>
      <c r="AJ25" s="629"/>
      <c r="AK25" s="629"/>
      <c r="AL25" s="630" t="s">
        <v>113</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8900524</v>
      </c>
      <c r="CS25" s="657"/>
      <c r="CT25" s="657"/>
      <c r="CU25" s="657"/>
      <c r="CV25" s="657"/>
      <c r="CW25" s="657"/>
      <c r="CX25" s="657"/>
      <c r="CY25" s="658"/>
      <c r="CZ25" s="659">
        <v>17.2</v>
      </c>
      <c r="DA25" s="660"/>
      <c r="DB25" s="660"/>
      <c r="DC25" s="661"/>
      <c r="DD25" s="634">
        <v>8318562</v>
      </c>
      <c r="DE25" s="657"/>
      <c r="DF25" s="657"/>
      <c r="DG25" s="657"/>
      <c r="DH25" s="657"/>
      <c r="DI25" s="657"/>
      <c r="DJ25" s="657"/>
      <c r="DK25" s="658"/>
      <c r="DL25" s="634">
        <v>8221207</v>
      </c>
      <c r="DM25" s="657"/>
      <c r="DN25" s="657"/>
      <c r="DO25" s="657"/>
      <c r="DP25" s="657"/>
      <c r="DQ25" s="657"/>
      <c r="DR25" s="657"/>
      <c r="DS25" s="657"/>
      <c r="DT25" s="657"/>
      <c r="DU25" s="657"/>
      <c r="DV25" s="658"/>
      <c r="DW25" s="630">
        <v>25.4</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5999512</v>
      </c>
      <c r="CS26" s="626"/>
      <c r="CT26" s="626"/>
      <c r="CU26" s="626"/>
      <c r="CV26" s="626"/>
      <c r="CW26" s="626"/>
      <c r="CX26" s="626"/>
      <c r="CY26" s="627"/>
      <c r="CZ26" s="659">
        <v>11.6</v>
      </c>
      <c r="DA26" s="660"/>
      <c r="DB26" s="660"/>
      <c r="DC26" s="661"/>
      <c r="DD26" s="634">
        <v>5497492</v>
      </c>
      <c r="DE26" s="626"/>
      <c r="DF26" s="626"/>
      <c r="DG26" s="626"/>
      <c r="DH26" s="626"/>
      <c r="DI26" s="626"/>
      <c r="DJ26" s="626"/>
      <c r="DK26" s="627"/>
      <c r="DL26" s="634" t="s">
        <v>280</v>
      </c>
      <c r="DM26" s="626"/>
      <c r="DN26" s="626"/>
      <c r="DO26" s="626"/>
      <c r="DP26" s="626"/>
      <c r="DQ26" s="626"/>
      <c r="DR26" s="626"/>
      <c r="DS26" s="626"/>
      <c r="DT26" s="626"/>
      <c r="DU26" s="626"/>
      <c r="DV26" s="627"/>
      <c r="DW26" s="630" t="s">
        <v>280</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4082392</v>
      </c>
      <c r="S27" s="626"/>
      <c r="T27" s="626"/>
      <c r="U27" s="626"/>
      <c r="V27" s="626"/>
      <c r="W27" s="626"/>
      <c r="X27" s="626"/>
      <c r="Y27" s="627"/>
      <c r="Z27" s="628">
        <v>7.6</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8444929</v>
      </c>
      <c r="BH27" s="626"/>
      <c r="BI27" s="626"/>
      <c r="BJ27" s="626"/>
      <c r="BK27" s="626"/>
      <c r="BL27" s="626"/>
      <c r="BM27" s="626"/>
      <c r="BN27" s="627"/>
      <c r="BO27" s="628">
        <v>100</v>
      </c>
      <c r="BP27" s="628"/>
      <c r="BQ27" s="628"/>
      <c r="BR27" s="628"/>
      <c r="BS27" s="634">
        <v>124497</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9342866</v>
      </c>
      <c r="CS27" s="657"/>
      <c r="CT27" s="657"/>
      <c r="CU27" s="657"/>
      <c r="CV27" s="657"/>
      <c r="CW27" s="657"/>
      <c r="CX27" s="657"/>
      <c r="CY27" s="658"/>
      <c r="CZ27" s="659">
        <v>18</v>
      </c>
      <c r="DA27" s="660"/>
      <c r="DB27" s="660"/>
      <c r="DC27" s="661"/>
      <c r="DD27" s="634">
        <v>3177695</v>
      </c>
      <c r="DE27" s="657"/>
      <c r="DF27" s="657"/>
      <c r="DG27" s="657"/>
      <c r="DH27" s="657"/>
      <c r="DI27" s="657"/>
      <c r="DJ27" s="657"/>
      <c r="DK27" s="658"/>
      <c r="DL27" s="634">
        <v>3177536</v>
      </c>
      <c r="DM27" s="657"/>
      <c r="DN27" s="657"/>
      <c r="DO27" s="657"/>
      <c r="DP27" s="657"/>
      <c r="DQ27" s="657"/>
      <c r="DR27" s="657"/>
      <c r="DS27" s="657"/>
      <c r="DT27" s="657"/>
      <c r="DU27" s="657"/>
      <c r="DV27" s="658"/>
      <c r="DW27" s="630">
        <v>9.8000000000000007</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187376</v>
      </c>
      <c r="S28" s="626"/>
      <c r="T28" s="626"/>
      <c r="U28" s="626"/>
      <c r="V28" s="626"/>
      <c r="W28" s="626"/>
      <c r="X28" s="626"/>
      <c r="Y28" s="627"/>
      <c r="Z28" s="628">
        <v>0.3</v>
      </c>
      <c r="AA28" s="628"/>
      <c r="AB28" s="628"/>
      <c r="AC28" s="628"/>
      <c r="AD28" s="629">
        <v>26211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6344048</v>
      </c>
      <c r="CS28" s="626"/>
      <c r="CT28" s="626"/>
      <c r="CU28" s="626"/>
      <c r="CV28" s="626"/>
      <c r="CW28" s="626"/>
      <c r="CX28" s="626"/>
      <c r="CY28" s="627"/>
      <c r="CZ28" s="659">
        <v>12.2</v>
      </c>
      <c r="DA28" s="660"/>
      <c r="DB28" s="660"/>
      <c r="DC28" s="661"/>
      <c r="DD28" s="634">
        <v>6153736</v>
      </c>
      <c r="DE28" s="626"/>
      <c r="DF28" s="626"/>
      <c r="DG28" s="626"/>
      <c r="DH28" s="626"/>
      <c r="DI28" s="626"/>
      <c r="DJ28" s="626"/>
      <c r="DK28" s="627"/>
      <c r="DL28" s="634">
        <v>6153736</v>
      </c>
      <c r="DM28" s="626"/>
      <c r="DN28" s="626"/>
      <c r="DO28" s="626"/>
      <c r="DP28" s="626"/>
      <c r="DQ28" s="626"/>
      <c r="DR28" s="626"/>
      <c r="DS28" s="626"/>
      <c r="DT28" s="626"/>
      <c r="DU28" s="626"/>
      <c r="DV28" s="627"/>
      <c r="DW28" s="630">
        <v>19</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208990</v>
      </c>
      <c r="S29" s="626"/>
      <c r="T29" s="626"/>
      <c r="U29" s="626"/>
      <c r="V29" s="626"/>
      <c r="W29" s="626"/>
      <c r="X29" s="626"/>
      <c r="Y29" s="627"/>
      <c r="Z29" s="628">
        <v>0.4</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6344015</v>
      </c>
      <c r="CS29" s="657"/>
      <c r="CT29" s="657"/>
      <c r="CU29" s="657"/>
      <c r="CV29" s="657"/>
      <c r="CW29" s="657"/>
      <c r="CX29" s="657"/>
      <c r="CY29" s="658"/>
      <c r="CZ29" s="659">
        <v>12.2</v>
      </c>
      <c r="DA29" s="660"/>
      <c r="DB29" s="660"/>
      <c r="DC29" s="661"/>
      <c r="DD29" s="634">
        <v>6153703</v>
      </c>
      <c r="DE29" s="657"/>
      <c r="DF29" s="657"/>
      <c r="DG29" s="657"/>
      <c r="DH29" s="657"/>
      <c r="DI29" s="657"/>
      <c r="DJ29" s="657"/>
      <c r="DK29" s="658"/>
      <c r="DL29" s="634">
        <v>6153703</v>
      </c>
      <c r="DM29" s="657"/>
      <c r="DN29" s="657"/>
      <c r="DO29" s="657"/>
      <c r="DP29" s="657"/>
      <c r="DQ29" s="657"/>
      <c r="DR29" s="657"/>
      <c r="DS29" s="657"/>
      <c r="DT29" s="657"/>
      <c r="DU29" s="657"/>
      <c r="DV29" s="658"/>
      <c r="DW29" s="630">
        <v>19</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1633112</v>
      </c>
      <c r="S30" s="626"/>
      <c r="T30" s="626"/>
      <c r="U30" s="626"/>
      <c r="V30" s="626"/>
      <c r="W30" s="626"/>
      <c r="X30" s="626"/>
      <c r="Y30" s="627"/>
      <c r="Z30" s="628">
        <v>3</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98.7</v>
      </c>
      <c r="BH30" s="684"/>
      <c r="BI30" s="684"/>
      <c r="BJ30" s="684"/>
      <c r="BK30" s="684"/>
      <c r="BL30" s="684"/>
      <c r="BM30" s="620">
        <v>94.7</v>
      </c>
      <c r="BN30" s="684"/>
      <c r="BO30" s="684"/>
      <c r="BP30" s="684"/>
      <c r="BQ30" s="685"/>
      <c r="BR30" s="683">
        <v>98.8</v>
      </c>
      <c r="BS30" s="684"/>
      <c r="BT30" s="684"/>
      <c r="BU30" s="684"/>
      <c r="BV30" s="684"/>
      <c r="BW30" s="684"/>
      <c r="BX30" s="620">
        <v>94.5</v>
      </c>
      <c r="BY30" s="684"/>
      <c r="BZ30" s="684"/>
      <c r="CA30" s="684"/>
      <c r="CB30" s="685"/>
      <c r="CD30" s="688"/>
      <c r="CE30" s="689"/>
      <c r="CF30" s="639" t="s">
        <v>293</v>
      </c>
      <c r="CG30" s="640"/>
      <c r="CH30" s="640"/>
      <c r="CI30" s="640"/>
      <c r="CJ30" s="640"/>
      <c r="CK30" s="640"/>
      <c r="CL30" s="640"/>
      <c r="CM30" s="640"/>
      <c r="CN30" s="640"/>
      <c r="CO30" s="640"/>
      <c r="CP30" s="640"/>
      <c r="CQ30" s="641"/>
      <c r="CR30" s="625">
        <v>5745932</v>
      </c>
      <c r="CS30" s="626"/>
      <c r="CT30" s="626"/>
      <c r="CU30" s="626"/>
      <c r="CV30" s="626"/>
      <c r="CW30" s="626"/>
      <c r="CX30" s="626"/>
      <c r="CY30" s="627"/>
      <c r="CZ30" s="659">
        <v>11.1</v>
      </c>
      <c r="DA30" s="660"/>
      <c r="DB30" s="660"/>
      <c r="DC30" s="661"/>
      <c r="DD30" s="634">
        <v>5555620</v>
      </c>
      <c r="DE30" s="626"/>
      <c r="DF30" s="626"/>
      <c r="DG30" s="626"/>
      <c r="DH30" s="626"/>
      <c r="DI30" s="626"/>
      <c r="DJ30" s="626"/>
      <c r="DK30" s="627"/>
      <c r="DL30" s="634">
        <v>5555620</v>
      </c>
      <c r="DM30" s="626"/>
      <c r="DN30" s="626"/>
      <c r="DO30" s="626"/>
      <c r="DP30" s="626"/>
      <c r="DQ30" s="626"/>
      <c r="DR30" s="626"/>
      <c r="DS30" s="626"/>
      <c r="DT30" s="626"/>
      <c r="DU30" s="626"/>
      <c r="DV30" s="627"/>
      <c r="DW30" s="630">
        <v>17.100000000000001</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1829899</v>
      </c>
      <c r="S31" s="626"/>
      <c r="T31" s="626"/>
      <c r="U31" s="626"/>
      <c r="V31" s="626"/>
      <c r="W31" s="626"/>
      <c r="X31" s="626"/>
      <c r="Y31" s="627"/>
      <c r="Z31" s="628">
        <v>3.4</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99.4</v>
      </c>
      <c r="BH31" s="657"/>
      <c r="BI31" s="657"/>
      <c r="BJ31" s="657"/>
      <c r="BK31" s="657"/>
      <c r="BL31" s="657"/>
      <c r="BM31" s="631">
        <v>97.6</v>
      </c>
      <c r="BN31" s="681"/>
      <c r="BO31" s="681"/>
      <c r="BP31" s="681"/>
      <c r="BQ31" s="682"/>
      <c r="BR31" s="680">
        <v>99.4</v>
      </c>
      <c r="BS31" s="657"/>
      <c r="BT31" s="657"/>
      <c r="BU31" s="657"/>
      <c r="BV31" s="657"/>
      <c r="BW31" s="657"/>
      <c r="BX31" s="631">
        <v>97.2</v>
      </c>
      <c r="BY31" s="681"/>
      <c r="BZ31" s="681"/>
      <c r="CA31" s="681"/>
      <c r="CB31" s="682"/>
      <c r="CD31" s="688"/>
      <c r="CE31" s="689"/>
      <c r="CF31" s="639" t="s">
        <v>297</v>
      </c>
      <c r="CG31" s="640"/>
      <c r="CH31" s="640"/>
      <c r="CI31" s="640"/>
      <c r="CJ31" s="640"/>
      <c r="CK31" s="640"/>
      <c r="CL31" s="640"/>
      <c r="CM31" s="640"/>
      <c r="CN31" s="640"/>
      <c r="CO31" s="640"/>
      <c r="CP31" s="640"/>
      <c r="CQ31" s="641"/>
      <c r="CR31" s="625">
        <v>598083</v>
      </c>
      <c r="CS31" s="657"/>
      <c r="CT31" s="657"/>
      <c r="CU31" s="657"/>
      <c r="CV31" s="657"/>
      <c r="CW31" s="657"/>
      <c r="CX31" s="657"/>
      <c r="CY31" s="658"/>
      <c r="CZ31" s="659">
        <v>1.2</v>
      </c>
      <c r="DA31" s="660"/>
      <c r="DB31" s="660"/>
      <c r="DC31" s="661"/>
      <c r="DD31" s="634">
        <v>598083</v>
      </c>
      <c r="DE31" s="657"/>
      <c r="DF31" s="657"/>
      <c r="DG31" s="657"/>
      <c r="DH31" s="657"/>
      <c r="DI31" s="657"/>
      <c r="DJ31" s="657"/>
      <c r="DK31" s="658"/>
      <c r="DL31" s="634">
        <v>598083</v>
      </c>
      <c r="DM31" s="657"/>
      <c r="DN31" s="657"/>
      <c r="DO31" s="657"/>
      <c r="DP31" s="657"/>
      <c r="DQ31" s="657"/>
      <c r="DR31" s="657"/>
      <c r="DS31" s="657"/>
      <c r="DT31" s="657"/>
      <c r="DU31" s="657"/>
      <c r="DV31" s="658"/>
      <c r="DW31" s="630">
        <v>1.8</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1864157</v>
      </c>
      <c r="S32" s="626"/>
      <c r="T32" s="626"/>
      <c r="U32" s="626"/>
      <c r="V32" s="626"/>
      <c r="W32" s="626"/>
      <c r="X32" s="626"/>
      <c r="Y32" s="627"/>
      <c r="Z32" s="628">
        <v>3.5</v>
      </c>
      <c r="AA32" s="628"/>
      <c r="AB32" s="628"/>
      <c r="AC32" s="628"/>
      <c r="AD32" s="629">
        <v>2099</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97.8</v>
      </c>
      <c r="BH32" s="693"/>
      <c r="BI32" s="693"/>
      <c r="BJ32" s="693"/>
      <c r="BK32" s="693"/>
      <c r="BL32" s="693"/>
      <c r="BM32" s="694">
        <v>91.1</v>
      </c>
      <c r="BN32" s="693"/>
      <c r="BO32" s="693"/>
      <c r="BP32" s="693"/>
      <c r="BQ32" s="695"/>
      <c r="BR32" s="692">
        <v>98</v>
      </c>
      <c r="BS32" s="693"/>
      <c r="BT32" s="693"/>
      <c r="BU32" s="693"/>
      <c r="BV32" s="693"/>
      <c r="BW32" s="693"/>
      <c r="BX32" s="694">
        <v>91.1</v>
      </c>
      <c r="BY32" s="693"/>
      <c r="BZ32" s="693"/>
      <c r="CA32" s="693"/>
      <c r="CB32" s="695"/>
      <c r="CD32" s="690"/>
      <c r="CE32" s="691"/>
      <c r="CF32" s="639" t="s">
        <v>300</v>
      </c>
      <c r="CG32" s="640"/>
      <c r="CH32" s="640"/>
      <c r="CI32" s="640"/>
      <c r="CJ32" s="640"/>
      <c r="CK32" s="640"/>
      <c r="CL32" s="640"/>
      <c r="CM32" s="640"/>
      <c r="CN32" s="640"/>
      <c r="CO32" s="640"/>
      <c r="CP32" s="640"/>
      <c r="CQ32" s="641"/>
      <c r="CR32" s="625">
        <v>33</v>
      </c>
      <c r="CS32" s="626"/>
      <c r="CT32" s="626"/>
      <c r="CU32" s="626"/>
      <c r="CV32" s="626"/>
      <c r="CW32" s="626"/>
      <c r="CX32" s="626"/>
      <c r="CY32" s="627"/>
      <c r="CZ32" s="659">
        <v>0</v>
      </c>
      <c r="DA32" s="660"/>
      <c r="DB32" s="660"/>
      <c r="DC32" s="661"/>
      <c r="DD32" s="634">
        <v>33</v>
      </c>
      <c r="DE32" s="626"/>
      <c r="DF32" s="626"/>
      <c r="DG32" s="626"/>
      <c r="DH32" s="626"/>
      <c r="DI32" s="626"/>
      <c r="DJ32" s="626"/>
      <c r="DK32" s="627"/>
      <c r="DL32" s="634">
        <v>33</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4017739</v>
      </c>
      <c r="S33" s="626"/>
      <c r="T33" s="626"/>
      <c r="U33" s="626"/>
      <c r="V33" s="626"/>
      <c r="W33" s="626"/>
      <c r="X33" s="626"/>
      <c r="Y33" s="627"/>
      <c r="Z33" s="628">
        <v>7.5</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22134838</v>
      </c>
      <c r="CS33" s="657"/>
      <c r="CT33" s="657"/>
      <c r="CU33" s="657"/>
      <c r="CV33" s="657"/>
      <c r="CW33" s="657"/>
      <c r="CX33" s="657"/>
      <c r="CY33" s="658"/>
      <c r="CZ33" s="659">
        <v>42.7</v>
      </c>
      <c r="DA33" s="660"/>
      <c r="DB33" s="660"/>
      <c r="DC33" s="661"/>
      <c r="DD33" s="634">
        <v>17233733</v>
      </c>
      <c r="DE33" s="657"/>
      <c r="DF33" s="657"/>
      <c r="DG33" s="657"/>
      <c r="DH33" s="657"/>
      <c r="DI33" s="657"/>
      <c r="DJ33" s="657"/>
      <c r="DK33" s="658"/>
      <c r="DL33" s="634">
        <v>11410442</v>
      </c>
      <c r="DM33" s="657"/>
      <c r="DN33" s="657"/>
      <c r="DO33" s="657"/>
      <c r="DP33" s="657"/>
      <c r="DQ33" s="657"/>
      <c r="DR33" s="657"/>
      <c r="DS33" s="657"/>
      <c r="DT33" s="657"/>
      <c r="DU33" s="657"/>
      <c r="DV33" s="658"/>
      <c r="DW33" s="630">
        <v>35.200000000000003</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6818818</v>
      </c>
      <c r="CS34" s="626"/>
      <c r="CT34" s="626"/>
      <c r="CU34" s="626"/>
      <c r="CV34" s="626"/>
      <c r="CW34" s="626"/>
      <c r="CX34" s="626"/>
      <c r="CY34" s="627"/>
      <c r="CZ34" s="659">
        <v>13.2</v>
      </c>
      <c r="DA34" s="660"/>
      <c r="DB34" s="660"/>
      <c r="DC34" s="661"/>
      <c r="DD34" s="634">
        <v>5228948</v>
      </c>
      <c r="DE34" s="626"/>
      <c r="DF34" s="626"/>
      <c r="DG34" s="626"/>
      <c r="DH34" s="626"/>
      <c r="DI34" s="626"/>
      <c r="DJ34" s="626"/>
      <c r="DK34" s="627"/>
      <c r="DL34" s="634">
        <v>4653906</v>
      </c>
      <c r="DM34" s="626"/>
      <c r="DN34" s="626"/>
      <c r="DO34" s="626"/>
      <c r="DP34" s="626"/>
      <c r="DQ34" s="626"/>
      <c r="DR34" s="626"/>
      <c r="DS34" s="626"/>
      <c r="DT34" s="626"/>
      <c r="DU34" s="626"/>
      <c r="DV34" s="627"/>
      <c r="DW34" s="630">
        <v>14.4</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1429139</v>
      </c>
      <c r="S35" s="626"/>
      <c r="T35" s="626"/>
      <c r="U35" s="626"/>
      <c r="V35" s="626"/>
      <c r="W35" s="626"/>
      <c r="X35" s="626"/>
      <c r="Y35" s="627"/>
      <c r="Z35" s="628">
        <v>2.7</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7612754</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686316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1215956</v>
      </c>
      <c r="CS35" s="657"/>
      <c r="CT35" s="657"/>
      <c r="CU35" s="657"/>
      <c r="CV35" s="657"/>
      <c r="CW35" s="657"/>
      <c r="CX35" s="657"/>
      <c r="CY35" s="658"/>
      <c r="CZ35" s="659">
        <v>2.2999999999999998</v>
      </c>
      <c r="DA35" s="660"/>
      <c r="DB35" s="660"/>
      <c r="DC35" s="661"/>
      <c r="DD35" s="634">
        <v>1141078</v>
      </c>
      <c r="DE35" s="657"/>
      <c r="DF35" s="657"/>
      <c r="DG35" s="657"/>
      <c r="DH35" s="657"/>
      <c r="DI35" s="657"/>
      <c r="DJ35" s="657"/>
      <c r="DK35" s="658"/>
      <c r="DL35" s="634">
        <v>751532</v>
      </c>
      <c r="DM35" s="657"/>
      <c r="DN35" s="657"/>
      <c r="DO35" s="657"/>
      <c r="DP35" s="657"/>
      <c r="DQ35" s="657"/>
      <c r="DR35" s="657"/>
      <c r="DS35" s="657"/>
      <c r="DT35" s="657"/>
      <c r="DU35" s="657"/>
      <c r="DV35" s="658"/>
      <c r="DW35" s="630">
        <v>2.2999999999999998</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53612721</v>
      </c>
      <c r="S36" s="698"/>
      <c r="T36" s="698"/>
      <c r="U36" s="698"/>
      <c r="V36" s="698"/>
      <c r="W36" s="698"/>
      <c r="X36" s="698"/>
      <c r="Y36" s="699"/>
      <c r="Z36" s="700">
        <v>100</v>
      </c>
      <c r="AA36" s="700"/>
      <c r="AB36" s="700"/>
      <c r="AC36" s="700"/>
      <c r="AD36" s="701">
        <v>30981892</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1502014</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686316</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4060658</v>
      </c>
      <c r="CS36" s="626"/>
      <c r="CT36" s="626"/>
      <c r="CU36" s="626"/>
      <c r="CV36" s="626"/>
      <c r="CW36" s="626"/>
      <c r="CX36" s="626"/>
      <c r="CY36" s="627"/>
      <c r="CZ36" s="659">
        <v>7.8</v>
      </c>
      <c r="DA36" s="660"/>
      <c r="DB36" s="660"/>
      <c r="DC36" s="661"/>
      <c r="DD36" s="634">
        <v>2951984</v>
      </c>
      <c r="DE36" s="626"/>
      <c r="DF36" s="626"/>
      <c r="DG36" s="626"/>
      <c r="DH36" s="626"/>
      <c r="DI36" s="626"/>
      <c r="DJ36" s="626"/>
      <c r="DK36" s="627"/>
      <c r="DL36" s="634">
        <v>2072085</v>
      </c>
      <c r="DM36" s="626"/>
      <c r="DN36" s="626"/>
      <c r="DO36" s="626"/>
      <c r="DP36" s="626"/>
      <c r="DQ36" s="626"/>
      <c r="DR36" s="626"/>
      <c r="DS36" s="626"/>
      <c r="DT36" s="626"/>
      <c r="DU36" s="626"/>
      <c r="DV36" s="627"/>
      <c r="DW36" s="630">
        <v>6.4</v>
      </c>
      <c r="DX36" s="655"/>
      <c r="DY36" s="655"/>
      <c r="DZ36" s="655"/>
      <c r="EA36" s="655"/>
      <c r="EB36" s="655"/>
      <c r="EC36" s="656"/>
    </row>
    <row r="37" spans="2:133" ht="11.25" customHeight="1">
      <c r="AQ37" s="704" t="s">
        <v>315</v>
      </c>
      <c r="AR37" s="705"/>
      <c r="AS37" s="705"/>
      <c r="AT37" s="705"/>
      <c r="AU37" s="705"/>
      <c r="AV37" s="705"/>
      <c r="AW37" s="705"/>
      <c r="AX37" s="705"/>
      <c r="AY37" s="706"/>
      <c r="AZ37" s="625">
        <v>830928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13345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70955</v>
      </c>
      <c r="CS37" s="657"/>
      <c r="CT37" s="657"/>
      <c r="CU37" s="657"/>
      <c r="CV37" s="657"/>
      <c r="CW37" s="657"/>
      <c r="CX37" s="657"/>
      <c r="CY37" s="658"/>
      <c r="CZ37" s="659">
        <v>0.1</v>
      </c>
      <c r="DA37" s="660"/>
      <c r="DB37" s="660"/>
      <c r="DC37" s="661"/>
      <c r="DD37" s="634">
        <v>70955</v>
      </c>
      <c r="DE37" s="657"/>
      <c r="DF37" s="657"/>
      <c r="DG37" s="657"/>
      <c r="DH37" s="657"/>
      <c r="DI37" s="657"/>
      <c r="DJ37" s="657"/>
      <c r="DK37" s="658"/>
      <c r="DL37" s="634">
        <v>69135</v>
      </c>
      <c r="DM37" s="657"/>
      <c r="DN37" s="657"/>
      <c r="DO37" s="657"/>
      <c r="DP37" s="657"/>
      <c r="DQ37" s="657"/>
      <c r="DR37" s="657"/>
      <c r="DS37" s="657"/>
      <c r="DT37" s="657"/>
      <c r="DU37" s="657"/>
      <c r="DV37" s="658"/>
      <c r="DW37" s="630">
        <v>0.2</v>
      </c>
      <c r="DX37" s="655"/>
      <c r="DY37" s="655"/>
      <c r="DZ37" s="655"/>
      <c r="EA37" s="655"/>
      <c r="EB37" s="655"/>
      <c r="EC37" s="656"/>
    </row>
    <row r="38" spans="2:133" ht="11.25" customHeight="1">
      <c r="AQ38" s="704" t="s">
        <v>318</v>
      </c>
      <c r="AR38" s="705"/>
      <c r="AS38" s="705"/>
      <c r="AT38" s="705"/>
      <c r="AU38" s="705"/>
      <c r="AV38" s="705"/>
      <c r="AW38" s="705"/>
      <c r="AX38" s="705"/>
      <c r="AY38" s="706"/>
      <c r="AZ38" s="625">
        <v>783983</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22545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5358360</v>
      </c>
      <c r="CS38" s="626"/>
      <c r="CT38" s="626"/>
      <c r="CU38" s="626"/>
      <c r="CV38" s="626"/>
      <c r="CW38" s="626"/>
      <c r="CX38" s="626"/>
      <c r="CY38" s="627"/>
      <c r="CZ38" s="659">
        <v>10.3</v>
      </c>
      <c r="DA38" s="660"/>
      <c r="DB38" s="660"/>
      <c r="DC38" s="661"/>
      <c r="DD38" s="634">
        <v>4655894</v>
      </c>
      <c r="DE38" s="626"/>
      <c r="DF38" s="626"/>
      <c r="DG38" s="626"/>
      <c r="DH38" s="626"/>
      <c r="DI38" s="626"/>
      <c r="DJ38" s="626"/>
      <c r="DK38" s="627"/>
      <c r="DL38" s="634">
        <v>3408286</v>
      </c>
      <c r="DM38" s="626"/>
      <c r="DN38" s="626"/>
      <c r="DO38" s="626"/>
      <c r="DP38" s="626"/>
      <c r="DQ38" s="626"/>
      <c r="DR38" s="626"/>
      <c r="DS38" s="626"/>
      <c r="DT38" s="626"/>
      <c r="DU38" s="626"/>
      <c r="DV38" s="627"/>
      <c r="DW38" s="630">
        <v>10.5</v>
      </c>
      <c r="DX38" s="655"/>
      <c r="DY38" s="655"/>
      <c r="DZ38" s="655"/>
      <c r="EA38" s="655"/>
      <c r="EB38" s="655"/>
      <c r="EC38" s="656"/>
    </row>
    <row r="39" spans="2:133" ht="11.25" customHeight="1">
      <c r="AQ39" s="704" t="s">
        <v>321</v>
      </c>
      <c r="AR39" s="705"/>
      <c r="AS39" s="705"/>
      <c r="AT39" s="705"/>
      <c r="AU39" s="705"/>
      <c r="AV39" s="705"/>
      <c r="AW39" s="705"/>
      <c r="AX39" s="705"/>
      <c r="AY39" s="706"/>
      <c r="AZ39" s="625">
        <v>208374</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2526065</v>
      </c>
      <c r="CS39" s="657"/>
      <c r="CT39" s="657"/>
      <c r="CU39" s="657"/>
      <c r="CV39" s="657"/>
      <c r="CW39" s="657"/>
      <c r="CX39" s="657"/>
      <c r="CY39" s="658"/>
      <c r="CZ39" s="659">
        <v>4.9000000000000004</v>
      </c>
      <c r="DA39" s="660"/>
      <c r="DB39" s="660"/>
      <c r="DC39" s="661"/>
      <c r="DD39" s="634">
        <v>2412768</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942465</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125</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2154981</v>
      </c>
      <c r="CS40" s="626"/>
      <c r="CT40" s="626"/>
      <c r="CU40" s="626"/>
      <c r="CV40" s="626"/>
      <c r="CW40" s="626"/>
      <c r="CX40" s="626"/>
      <c r="CY40" s="627"/>
      <c r="CZ40" s="659">
        <v>4.2</v>
      </c>
      <c r="DA40" s="660"/>
      <c r="DB40" s="660"/>
      <c r="DC40" s="661"/>
      <c r="DD40" s="634">
        <v>843061</v>
      </c>
      <c r="DE40" s="626"/>
      <c r="DF40" s="626"/>
      <c r="DG40" s="626"/>
      <c r="DH40" s="626"/>
      <c r="DI40" s="626"/>
      <c r="DJ40" s="626"/>
      <c r="DK40" s="627"/>
      <c r="DL40" s="634">
        <v>524633</v>
      </c>
      <c r="DM40" s="626"/>
      <c r="DN40" s="626"/>
      <c r="DO40" s="626"/>
      <c r="DP40" s="626"/>
      <c r="DQ40" s="626"/>
      <c r="DR40" s="626"/>
      <c r="DS40" s="626"/>
      <c r="DT40" s="626"/>
      <c r="DU40" s="626"/>
      <c r="DV40" s="627"/>
      <c r="DW40" s="630">
        <v>1.6</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3344990</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319</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5121742</v>
      </c>
      <c r="CS42" s="626"/>
      <c r="CT42" s="626"/>
      <c r="CU42" s="626"/>
      <c r="CV42" s="626"/>
      <c r="CW42" s="626"/>
      <c r="CX42" s="626"/>
      <c r="CY42" s="627"/>
      <c r="CZ42" s="659">
        <v>9.9</v>
      </c>
      <c r="DA42" s="708"/>
      <c r="DB42" s="708"/>
      <c r="DC42" s="709"/>
      <c r="DD42" s="634">
        <v>1490406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110514</v>
      </c>
      <c r="CS43" s="657"/>
      <c r="CT43" s="657"/>
      <c r="CU43" s="657"/>
      <c r="CV43" s="657"/>
      <c r="CW43" s="657"/>
      <c r="CX43" s="657"/>
      <c r="CY43" s="658"/>
      <c r="CZ43" s="659">
        <v>0.2</v>
      </c>
      <c r="DA43" s="660"/>
      <c r="DB43" s="660"/>
      <c r="DC43" s="661"/>
      <c r="DD43" s="634">
        <v>110514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5121742</v>
      </c>
      <c r="CS44" s="626"/>
      <c r="CT44" s="626"/>
      <c r="CU44" s="626"/>
      <c r="CV44" s="626"/>
      <c r="CW44" s="626"/>
      <c r="CX44" s="626"/>
      <c r="CY44" s="627"/>
      <c r="CZ44" s="659">
        <v>9.9</v>
      </c>
      <c r="DA44" s="708"/>
      <c r="DB44" s="708"/>
      <c r="DC44" s="709"/>
      <c r="DD44" s="634">
        <v>1490406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2021396</v>
      </c>
      <c r="CS45" s="657"/>
      <c r="CT45" s="657"/>
      <c r="CU45" s="657"/>
      <c r="CV45" s="657"/>
      <c r="CW45" s="657"/>
      <c r="CX45" s="657"/>
      <c r="CY45" s="658"/>
      <c r="CZ45" s="659">
        <v>3.9</v>
      </c>
      <c r="DA45" s="660"/>
      <c r="DB45" s="660"/>
      <c r="DC45" s="661"/>
      <c r="DD45" s="634">
        <v>96960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2772551</v>
      </c>
      <c r="CS46" s="626"/>
      <c r="CT46" s="626"/>
      <c r="CU46" s="626"/>
      <c r="CV46" s="626"/>
      <c r="CW46" s="626"/>
      <c r="CX46" s="626"/>
      <c r="CY46" s="627"/>
      <c r="CZ46" s="659">
        <v>5.3</v>
      </c>
      <c r="DA46" s="708"/>
      <c r="DB46" s="708"/>
      <c r="DC46" s="709"/>
      <c r="DD46" s="634">
        <v>1378568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51844018</v>
      </c>
      <c r="CS49" s="693"/>
      <c r="CT49" s="693"/>
      <c r="CU49" s="693"/>
      <c r="CV49" s="693"/>
      <c r="CW49" s="693"/>
      <c r="CX49" s="693"/>
      <c r="CY49" s="720"/>
      <c r="CZ49" s="721">
        <v>100</v>
      </c>
      <c r="DA49" s="722"/>
      <c r="DB49" s="722"/>
      <c r="DC49" s="723"/>
      <c r="DD49" s="724">
        <v>36374132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53364</v>
      </c>
      <c r="R7" s="755"/>
      <c r="S7" s="755"/>
      <c r="T7" s="755"/>
      <c r="U7" s="755"/>
      <c r="V7" s="755">
        <v>51642</v>
      </c>
      <c r="W7" s="755"/>
      <c r="X7" s="755"/>
      <c r="Y7" s="755"/>
      <c r="Z7" s="755"/>
      <c r="AA7" s="755">
        <v>1723</v>
      </c>
      <c r="AB7" s="755"/>
      <c r="AC7" s="755"/>
      <c r="AD7" s="755"/>
      <c r="AE7" s="756"/>
      <c r="AF7" s="757">
        <v>1530</v>
      </c>
      <c r="AG7" s="758"/>
      <c r="AH7" s="758"/>
      <c r="AI7" s="758"/>
      <c r="AJ7" s="759"/>
      <c r="AK7" s="794">
        <v>1634</v>
      </c>
      <c r="AL7" s="795"/>
      <c r="AM7" s="795"/>
      <c r="AN7" s="795"/>
      <c r="AO7" s="795"/>
      <c r="AP7" s="795">
        <v>67860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549</v>
      </c>
      <c r="BT7" s="799"/>
      <c r="BU7" s="799"/>
      <c r="BV7" s="799"/>
      <c r="BW7" s="799"/>
      <c r="BX7" s="799"/>
      <c r="BY7" s="799"/>
      <c r="BZ7" s="799"/>
      <c r="CA7" s="799"/>
      <c r="CB7" s="799"/>
      <c r="CC7" s="799"/>
      <c r="CD7" s="799"/>
      <c r="CE7" s="799"/>
      <c r="CF7" s="799"/>
      <c r="CG7" s="800"/>
      <c r="CH7" s="791" t="s">
        <v>561</v>
      </c>
      <c r="CI7" s="792"/>
      <c r="CJ7" s="792"/>
      <c r="CK7" s="792"/>
      <c r="CL7" s="793"/>
      <c r="CM7" s="791">
        <v>85</v>
      </c>
      <c r="CN7" s="792"/>
      <c r="CO7" s="792"/>
      <c r="CP7" s="792"/>
      <c r="CQ7" s="793"/>
      <c r="CR7" s="791">
        <v>6</v>
      </c>
      <c r="CS7" s="792"/>
      <c r="CT7" s="792"/>
      <c r="CU7" s="792"/>
      <c r="CV7" s="793"/>
      <c r="CW7" s="791" t="s">
        <v>554</v>
      </c>
      <c r="CX7" s="792"/>
      <c r="CY7" s="792"/>
      <c r="CZ7" s="792"/>
      <c r="DA7" s="793"/>
      <c r="DB7" s="791" t="s">
        <v>554</v>
      </c>
      <c r="DC7" s="792"/>
      <c r="DD7" s="792"/>
      <c r="DE7" s="792"/>
      <c r="DF7" s="793"/>
      <c r="DG7" s="791" t="s">
        <v>554</v>
      </c>
      <c r="DH7" s="792"/>
      <c r="DI7" s="792"/>
      <c r="DJ7" s="792"/>
      <c r="DK7" s="793"/>
      <c r="DL7" s="791" t="s">
        <v>554</v>
      </c>
      <c r="DM7" s="792"/>
      <c r="DN7" s="792"/>
      <c r="DO7" s="792"/>
      <c r="DP7" s="793"/>
      <c r="DQ7" s="791" t="s">
        <v>554</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313</v>
      </c>
      <c r="R8" s="779"/>
      <c r="S8" s="779"/>
      <c r="T8" s="779"/>
      <c r="U8" s="779"/>
      <c r="V8" s="779">
        <v>308</v>
      </c>
      <c r="W8" s="779"/>
      <c r="X8" s="779"/>
      <c r="Y8" s="779"/>
      <c r="Z8" s="779"/>
      <c r="AA8" s="779">
        <v>5</v>
      </c>
      <c r="AB8" s="779"/>
      <c r="AC8" s="779"/>
      <c r="AD8" s="779"/>
      <c r="AE8" s="780"/>
      <c r="AF8" s="781">
        <v>5</v>
      </c>
      <c r="AG8" s="782"/>
      <c r="AH8" s="782"/>
      <c r="AI8" s="782"/>
      <c r="AJ8" s="783"/>
      <c r="AK8" s="784">
        <v>66</v>
      </c>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550</v>
      </c>
      <c r="BT8" s="789"/>
      <c r="BU8" s="789"/>
      <c r="BV8" s="789"/>
      <c r="BW8" s="789"/>
      <c r="BX8" s="789"/>
      <c r="BY8" s="789"/>
      <c r="BZ8" s="789"/>
      <c r="CA8" s="789"/>
      <c r="CB8" s="789"/>
      <c r="CC8" s="789"/>
      <c r="CD8" s="789"/>
      <c r="CE8" s="789"/>
      <c r="CF8" s="789"/>
      <c r="CG8" s="790"/>
      <c r="CH8" s="801">
        <v>-10</v>
      </c>
      <c r="CI8" s="802"/>
      <c r="CJ8" s="802"/>
      <c r="CK8" s="802"/>
      <c r="CL8" s="803"/>
      <c r="CM8" s="801">
        <v>1</v>
      </c>
      <c r="CN8" s="802"/>
      <c r="CO8" s="802"/>
      <c r="CP8" s="802"/>
      <c r="CQ8" s="803"/>
      <c r="CR8" s="801">
        <v>50</v>
      </c>
      <c r="CS8" s="802"/>
      <c r="CT8" s="802"/>
      <c r="CU8" s="802"/>
      <c r="CV8" s="803"/>
      <c r="CW8" s="801" t="s">
        <v>554</v>
      </c>
      <c r="CX8" s="802"/>
      <c r="CY8" s="802"/>
      <c r="CZ8" s="802"/>
      <c r="DA8" s="803"/>
      <c r="DB8" s="801">
        <v>56</v>
      </c>
      <c r="DC8" s="802"/>
      <c r="DD8" s="802"/>
      <c r="DE8" s="802"/>
      <c r="DF8" s="803"/>
      <c r="DG8" s="801" t="s">
        <v>554</v>
      </c>
      <c r="DH8" s="802"/>
      <c r="DI8" s="802"/>
      <c r="DJ8" s="802"/>
      <c r="DK8" s="803"/>
      <c r="DL8" s="801" t="s">
        <v>554</v>
      </c>
      <c r="DM8" s="802"/>
      <c r="DN8" s="802"/>
      <c r="DO8" s="802"/>
      <c r="DP8" s="803"/>
      <c r="DQ8" s="801" t="s">
        <v>554</v>
      </c>
      <c r="DR8" s="802"/>
      <c r="DS8" s="802"/>
      <c r="DT8" s="802"/>
      <c r="DU8" s="803"/>
      <c r="DV8" s="804"/>
      <c r="DW8" s="805"/>
      <c r="DX8" s="805"/>
      <c r="DY8" s="805"/>
      <c r="DZ8" s="806"/>
      <c r="EA8" s="207"/>
    </row>
    <row r="9" spans="1:131" s="208" customFormat="1" ht="26.25" customHeight="1">
      <c r="A9" s="214">
        <v>3</v>
      </c>
      <c r="B9" s="775" t="s">
        <v>368</v>
      </c>
      <c r="C9" s="776"/>
      <c r="D9" s="776"/>
      <c r="E9" s="776"/>
      <c r="F9" s="776"/>
      <c r="G9" s="776"/>
      <c r="H9" s="776"/>
      <c r="I9" s="776"/>
      <c r="J9" s="776"/>
      <c r="K9" s="776"/>
      <c r="L9" s="776"/>
      <c r="M9" s="776"/>
      <c r="N9" s="776"/>
      <c r="O9" s="776"/>
      <c r="P9" s="777"/>
      <c r="Q9" s="778">
        <v>180</v>
      </c>
      <c r="R9" s="779"/>
      <c r="S9" s="779"/>
      <c r="T9" s="779"/>
      <c r="U9" s="779"/>
      <c r="V9" s="779">
        <v>144</v>
      </c>
      <c r="W9" s="779"/>
      <c r="X9" s="779"/>
      <c r="Y9" s="779"/>
      <c r="Z9" s="779"/>
      <c r="AA9" s="779">
        <v>36</v>
      </c>
      <c r="AB9" s="779"/>
      <c r="AC9" s="779"/>
      <c r="AD9" s="779"/>
      <c r="AE9" s="780"/>
      <c r="AF9" s="781">
        <v>33</v>
      </c>
      <c r="AG9" s="782"/>
      <c r="AH9" s="782"/>
      <c r="AI9" s="782"/>
      <c r="AJ9" s="783"/>
      <c r="AK9" s="784">
        <v>47</v>
      </c>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551</v>
      </c>
      <c r="BT9" s="789"/>
      <c r="BU9" s="789"/>
      <c r="BV9" s="789"/>
      <c r="BW9" s="789"/>
      <c r="BX9" s="789"/>
      <c r="BY9" s="789"/>
      <c r="BZ9" s="789"/>
      <c r="CA9" s="789"/>
      <c r="CB9" s="789"/>
      <c r="CC9" s="789"/>
      <c r="CD9" s="789"/>
      <c r="CE9" s="789"/>
      <c r="CF9" s="789"/>
      <c r="CG9" s="790"/>
      <c r="CH9" s="801">
        <v>12</v>
      </c>
      <c r="CI9" s="802"/>
      <c r="CJ9" s="802"/>
      <c r="CK9" s="802"/>
      <c r="CL9" s="803"/>
      <c r="CM9" s="801">
        <v>44</v>
      </c>
      <c r="CN9" s="802"/>
      <c r="CO9" s="802"/>
      <c r="CP9" s="802"/>
      <c r="CQ9" s="803"/>
      <c r="CR9" s="801">
        <v>10</v>
      </c>
      <c r="CS9" s="802"/>
      <c r="CT9" s="802"/>
      <c r="CU9" s="802"/>
      <c r="CV9" s="803"/>
      <c r="CW9" s="801" t="s">
        <v>556</v>
      </c>
      <c r="CX9" s="802"/>
      <c r="CY9" s="802"/>
      <c r="CZ9" s="802"/>
      <c r="DA9" s="803"/>
      <c r="DB9" s="801" t="s">
        <v>554</v>
      </c>
      <c r="DC9" s="802"/>
      <c r="DD9" s="802"/>
      <c r="DE9" s="802"/>
      <c r="DF9" s="803"/>
      <c r="DG9" s="801" t="s">
        <v>554</v>
      </c>
      <c r="DH9" s="802"/>
      <c r="DI9" s="802"/>
      <c r="DJ9" s="802"/>
      <c r="DK9" s="803"/>
      <c r="DL9" s="801" t="s">
        <v>554</v>
      </c>
      <c r="DM9" s="802"/>
      <c r="DN9" s="802"/>
      <c r="DO9" s="802"/>
      <c r="DP9" s="803"/>
      <c r="DQ9" s="801" t="s">
        <v>554</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552</v>
      </c>
      <c r="BT10" s="789"/>
      <c r="BU10" s="789"/>
      <c r="BV10" s="789"/>
      <c r="BW10" s="789"/>
      <c r="BX10" s="789"/>
      <c r="BY10" s="789"/>
      <c r="BZ10" s="789"/>
      <c r="CA10" s="789"/>
      <c r="CB10" s="789"/>
      <c r="CC10" s="789"/>
      <c r="CD10" s="789"/>
      <c r="CE10" s="789"/>
      <c r="CF10" s="789"/>
      <c r="CG10" s="790"/>
      <c r="CH10" s="801" t="s">
        <v>562</v>
      </c>
      <c r="CI10" s="802"/>
      <c r="CJ10" s="802"/>
      <c r="CK10" s="802"/>
      <c r="CL10" s="803"/>
      <c r="CM10" s="801">
        <v>29</v>
      </c>
      <c r="CN10" s="802"/>
      <c r="CO10" s="802"/>
      <c r="CP10" s="802"/>
      <c r="CQ10" s="803"/>
      <c r="CR10" s="801">
        <v>110</v>
      </c>
      <c r="CS10" s="802"/>
      <c r="CT10" s="802"/>
      <c r="CU10" s="802"/>
      <c r="CV10" s="803"/>
      <c r="CW10" s="801" t="s">
        <v>554</v>
      </c>
      <c r="CX10" s="802"/>
      <c r="CY10" s="802"/>
      <c r="CZ10" s="802"/>
      <c r="DA10" s="803"/>
      <c r="DB10" s="801">
        <v>61</v>
      </c>
      <c r="DC10" s="802"/>
      <c r="DD10" s="802"/>
      <c r="DE10" s="802"/>
      <c r="DF10" s="803"/>
      <c r="DG10" s="801" t="s">
        <v>554</v>
      </c>
      <c r="DH10" s="802"/>
      <c r="DI10" s="802"/>
      <c r="DJ10" s="802"/>
      <c r="DK10" s="803"/>
      <c r="DL10" s="801" t="s">
        <v>554</v>
      </c>
      <c r="DM10" s="802"/>
      <c r="DN10" s="802"/>
      <c r="DO10" s="802"/>
      <c r="DP10" s="803"/>
      <c r="DQ10" s="801" t="s">
        <v>554</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553</v>
      </c>
      <c r="BT11" s="789"/>
      <c r="BU11" s="789"/>
      <c r="BV11" s="789"/>
      <c r="BW11" s="789"/>
      <c r="BX11" s="789"/>
      <c r="BY11" s="789"/>
      <c r="BZ11" s="789"/>
      <c r="CA11" s="789"/>
      <c r="CB11" s="789"/>
      <c r="CC11" s="789"/>
      <c r="CD11" s="789"/>
      <c r="CE11" s="789"/>
      <c r="CF11" s="789"/>
      <c r="CG11" s="790"/>
      <c r="CH11" s="801">
        <v>8</v>
      </c>
      <c r="CI11" s="802"/>
      <c r="CJ11" s="802"/>
      <c r="CK11" s="802"/>
      <c r="CL11" s="803"/>
      <c r="CM11" s="801">
        <v>81</v>
      </c>
      <c r="CN11" s="802"/>
      <c r="CO11" s="802"/>
      <c r="CP11" s="802"/>
      <c r="CQ11" s="803"/>
      <c r="CR11" s="801">
        <v>28</v>
      </c>
      <c r="CS11" s="802"/>
      <c r="CT11" s="802"/>
      <c r="CU11" s="802"/>
      <c r="CV11" s="803"/>
      <c r="CW11" s="801" t="s">
        <v>554</v>
      </c>
      <c r="CX11" s="802"/>
      <c r="CY11" s="802"/>
      <c r="CZ11" s="802"/>
      <c r="DA11" s="803"/>
      <c r="DB11" s="801">
        <v>7</v>
      </c>
      <c r="DC11" s="802"/>
      <c r="DD11" s="802"/>
      <c r="DE11" s="802"/>
      <c r="DF11" s="803"/>
      <c r="DG11" s="801" t="s">
        <v>554</v>
      </c>
      <c r="DH11" s="802"/>
      <c r="DI11" s="802"/>
      <c r="DJ11" s="802"/>
      <c r="DK11" s="803"/>
      <c r="DL11" s="801" t="s">
        <v>554</v>
      </c>
      <c r="DM11" s="802"/>
      <c r="DN11" s="802"/>
      <c r="DO11" s="802"/>
      <c r="DP11" s="803"/>
      <c r="DQ11" s="801" t="s">
        <v>554</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53641</v>
      </c>
      <c r="R23" s="814"/>
      <c r="S23" s="814"/>
      <c r="T23" s="814"/>
      <c r="U23" s="814"/>
      <c r="V23" s="814">
        <v>51877</v>
      </c>
      <c r="W23" s="814"/>
      <c r="X23" s="814"/>
      <c r="Y23" s="814"/>
      <c r="Z23" s="814"/>
      <c r="AA23" s="814">
        <v>1764</v>
      </c>
      <c r="AB23" s="814"/>
      <c r="AC23" s="814"/>
      <c r="AD23" s="814"/>
      <c r="AE23" s="815"/>
      <c r="AF23" s="816">
        <v>1568</v>
      </c>
      <c r="AG23" s="814"/>
      <c r="AH23" s="814"/>
      <c r="AI23" s="814"/>
      <c r="AJ23" s="817"/>
      <c r="AK23" s="818"/>
      <c r="AL23" s="819"/>
      <c r="AM23" s="819"/>
      <c r="AN23" s="819"/>
      <c r="AO23" s="819"/>
      <c r="AP23" s="814">
        <v>67860</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12991</v>
      </c>
      <c r="R28" s="843"/>
      <c r="S28" s="843"/>
      <c r="T28" s="843"/>
      <c r="U28" s="843"/>
      <c r="V28" s="843">
        <v>12305</v>
      </c>
      <c r="W28" s="843"/>
      <c r="X28" s="843"/>
      <c r="Y28" s="843"/>
      <c r="Z28" s="843"/>
      <c r="AA28" s="843">
        <v>686</v>
      </c>
      <c r="AB28" s="843"/>
      <c r="AC28" s="843"/>
      <c r="AD28" s="843"/>
      <c r="AE28" s="844"/>
      <c r="AF28" s="845">
        <v>686</v>
      </c>
      <c r="AG28" s="843"/>
      <c r="AH28" s="843"/>
      <c r="AI28" s="843"/>
      <c r="AJ28" s="846"/>
      <c r="AK28" s="847">
        <v>1092</v>
      </c>
      <c r="AL28" s="838"/>
      <c r="AM28" s="838"/>
      <c r="AN28" s="838"/>
      <c r="AO28" s="838"/>
      <c r="AP28" s="838" t="s">
        <v>554</v>
      </c>
      <c r="AQ28" s="838"/>
      <c r="AR28" s="838"/>
      <c r="AS28" s="838"/>
      <c r="AT28" s="838"/>
      <c r="AU28" s="838" t="s">
        <v>557</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935</v>
      </c>
      <c r="R29" s="779"/>
      <c r="S29" s="779"/>
      <c r="T29" s="779"/>
      <c r="U29" s="779"/>
      <c r="V29" s="779">
        <v>934</v>
      </c>
      <c r="W29" s="779"/>
      <c r="X29" s="779"/>
      <c r="Y29" s="779"/>
      <c r="Z29" s="779"/>
      <c r="AA29" s="779">
        <v>2</v>
      </c>
      <c r="AB29" s="779"/>
      <c r="AC29" s="779"/>
      <c r="AD29" s="779"/>
      <c r="AE29" s="780"/>
      <c r="AF29" s="781">
        <v>0</v>
      </c>
      <c r="AG29" s="782"/>
      <c r="AH29" s="782"/>
      <c r="AI29" s="782"/>
      <c r="AJ29" s="783"/>
      <c r="AK29" s="850">
        <v>367</v>
      </c>
      <c r="AL29" s="851"/>
      <c r="AM29" s="851"/>
      <c r="AN29" s="851"/>
      <c r="AO29" s="851"/>
      <c r="AP29" s="851" t="s">
        <v>554</v>
      </c>
      <c r="AQ29" s="851"/>
      <c r="AR29" s="851"/>
      <c r="AS29" s="851"/>
      <c r="AT29" s="851"/>
      <c r="AU29" s="851" t="s">
        <v>557</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11784</v>
      </c>
      <c r="R30" s="779"/>
      <c r="S30" s="779"/>
      <c r="T30" s="779"/>
      <c r="U30" s="779"/>
      <c r="V30" s="779">
        <v>11571</v>
      </c>
      <c r="W30" s="779"/>
      <c r="X30" s="779"/>
      <c r="Y30" s="779"/>
      <c r="Z30" s="779"/>
      <c r="AA30" s="779">
        <v>213</v>
      </c>
      <c r="AB30" s="779"/>
      <c r="AC30" s="779"/>
      <c r="AD30" s="779"/>
      <c r="AE30" s="780"/>
      <c r="AF30" s="781">
        <v>214</v>
      </c>
      <c r="AG30" s="782"/>
      <c r="AH30" s="782"/>
      <c r="AI30" s="782"/>
      <c r="AJ30" s="783"/>
      <c r="AK30" s="850">
        <v>1622</v>
      </c>
      <c r="AL30" s="851"/>
      <c r="AM30" s="851"/>
      <c r="AN30" s="851"/>
      <c r="AO30" s="851"/>
      <c r="AP30" s="851" t="s">
        <v>554</v>
      </c>
      <c r="AQ30" s="851"/>
      <c r="AR30" s="851"/>
      <c r="AS30" s="851"/>
      <c r="AT30" s="851"/>
      <c r="AU30" s="851" t="s">
        <v>558</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1890</v>
      </c>
      <c r="R31" s="779"/>
      <c r="S31" s="779"/>
      <c r="T31" s="779"/>
      <c r="U31" s="779"/>
      <c r="V31" s="779">
        <v>1782</v>
      </c>
      <c r="W31" s="779"/>
      <c r="X31" s="779"/>
      <c r="Y31" s="779"/>
      <c r="Z31" s="779"/>
      <c r="AA31" s="779">
        <v>108</v>
      </c>
      <c r="AB31" s="779"/>
      <c r="AC31" s="779"/>
      <c r="AD31" s="779"/>
      <c r="AE31" s="780"/>
      <c r="AF31" s="781">
        <v>108</v>
      </c>
      <c r="AG31" s="782"/>
      <c r="AH31" s="782"/>
      <c r="AI31" s="782"/>
      <c r="AJ31" s="783"/>
      <c r="AK31" s="850">
        <v>833</v>
      </c>
      <c r="AL31" s="851"/>
      <c r="AM31" s="851"/>
      <c r="AN31" s="851"/>
      <c r="AO31" s="851"/>
      <c r="AP31" s="851">
        <v>759</v>
      </c>
      <c r="AQ31" s="851"/>
      <c r="AR31" s="851"/>
      <c r="AS31" s="851"/>
      <c r="AT31" s="851"/>
      <c r="AU31" s="851">
        <v>161</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7763</v>
      </c>
      <c r="R32" s="779"/>
      <c r="S32" s="779"/>
      <c r="T32" s="779"/>
      <c r="U32" s="779"/>
      <c r="V32" s="779">
        <v>7904</v>
      </c>
      <c r="W32" s="779"/>
      <c r="X32" s="779"/>
      <c r="Y32" s="779"/>
      <c r="Z32" s="779"/>
      <c r="AA32" s="779">
        <v>-141</v>
      </c>
      <c r="AB32" s="779"/>
      <c r="AC32" s="779"/>
      <c r="AD32" s="779"/>
      <c r="AE32" s="780"/>
      <c r="AF32" s="781">
        <v>4280</v>
      </c>
      <c r="AG32" s="782"/>
      <c r="AH32" s="782"/>
      <c r="AI32" s="782"/>
      <c r="AJ32" s="783"/>
      <c r="AK32" s="850">
        <v>784</v>
      </c>
      <c r="AL32" s="851"/>
      <c r="AM32" s="851"/>
      <c r="AN32" s="851"/>
      <c r="AO32" s="851"/>
      <c r="AP32" s="851">
        <v>5151</v>
      </c>
      <c r="AQ32" s="851"/>
      <c r="AR32" s="851"/>
      <c r="AS32" s="851"/>
      <c r="AT32" s="851"/>
      <c r="AU32" s="851">
        <v>2923</v>
      </c>
      <c r="AV32" s="851"/>
      <c r="AW32" s="851"/>
      <c r="AX32" s="851"/>
      <c r="AY32" s="851"/>
      <c r="AZ32" s="852"/>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1943</v>
      </c>
      <c r="R33" s="779"/>
      <c r="S33" s="779"/>
      <c r="T33" s="779"/>
      <c r="U33" s="779"/>
      <c r="V33" s="779">
        <v>1872</v>
      </c>
      <c r="W33" s="779"/>
      <c r="X33" s="779"/>
      <c r="Y33" s="779"/>
      <c r="Z33" s="779"/>
      <c r="AA33" s="779">
        <v>71</v>
      </c>
      <c r="AB33" s="779"/>
      <c r="AC33" s="779"/>
      <c r="AD33" s="779"/>
      <c r="AE33" s="780"/>
      <c r="AF33" s="781">
        <v>2257</v>
      </c>
      <c r="AG33" s="782"/>
      <c r="AH33" s="782"/>
      <c r="AI33" s="782"/>
      <c r="AJ33" s="783"/>
      <c r="AK33" s="850">
        <v>208</v>
      </c>
      <c r="AL33" s="851"/>
      <c r="AM33" s="851"/>
      <c r="AN33" s="851"/>
      <c r="AO33" s="851"/>
      <c r="AP33" s="851">
        <v>13081</v>
      </c>
      <c r="AQ33" s="851"/>
      <c r="AR33" s="851"/>
      <c r="AS33" s="851"/>
      <c r="AT33" s="851"/>
      <c r="AU33" s="851">
        <v>733</v>
      </c>
      <c r="AV33" s="851"/>
      <c r="AW33" s="851"/>
      <c r="AX33" s="851"/>
      <c r="AY33" s="851"/>
      <c r="AZ33" s="852"/>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389</v>
      </c>
      <c r="C34" s="776"/>
      <c r="D34" s="776"/>
      <c r="E34" s="776"/>
      <c r="F34" s="776"/>
      <c r="G34" s="776"/>
      <c r="H34" s="776"/>
      <c r="I34" s="776"/>
      <c r="J34" s="776"/>
      <c r="K34" s="776"/>
      <c r="L34" s="776"/>
      <c r="M34" s="776"/>
      <c r="N34" s="776"/>
      <c r="O34" s="776"/>
      <c r="P34" s="777"/>
      <c r="Q34" s="778">
        <v>1734</v>
      </c>
      <c r="R34" s="779"/>
      <c r="S34" s="779"/>
      <c r="T34" s="779"/>
      <c r="U34" s="779"/>
      <c r="V34" s="779">
        <v>1674</v>
      </c>
      <c r="W34" s="779"/>
      <c r="X34" s="779"/>
      <c r="Y34" s="779"/>
      <c r="Z34" s="779"/>
      <c r="AA34" s="779">
        <v>60</v>
      </c>
      <c r="AB34" s="779"/>
      <c r="AC34" s="779"/>
      <c r="AD34" s="779"/>
      <c r="AE34" s="780"/>
      <c r="AF34" s="781">
        <v>679</v>
      </c>
      <c r="AG34" s="782"/>
      <c r="AH34" s="782"/>
      <c r="AI34" s="782"/>
      <c r="AJ34" s="783"/>
      <c r="AK34" s="850">
        <v>1262</v>
      </c>
      <c r="AL34" s="851"/>
      <c r="AM34" s="851"/>
      <c r="AN34" s="851"/>
      <c r="AO34" s="851"/>
      <c r="AP34" s="851">
        <v>16308</v>
      </c>
      <c r="AQ34" s="851"/>
      <c r="AR34" s="851"/>
      <c r="AS34" s="851"/>
      <c r="AT34" s="851"/>
      <c r="AU34" s="851">
        <v>8578</v>
      </c>
      <c r="AV34" s="851"/>
      <c r="AW34" s="851"/>
      <c r="AX34" s="851"/>
      <c r="AY34" s="851"/>
      <c r="AZ34" s="852"/>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390</v>
      </c>
      <c r="C35" s="776"/>
      <c r="D35" s="776"/>
      <c r="E35" s="776"/>
      <c r="F35" s="776"/>
      <c r="G35" s="776"/>
      <c r="H35" s="776"/>
      <c r="I35" s="776"/>
      <c r="J35" s="776"/>
      <c r="K35" s="776"/>
      <c r="L35" s="776"/>
      <c r="M35" s="776"/>
      <c r="N35" s="776"/>
      <c r="O35" s="776"/>
      <c r="P35" s="777"/>
      <c r="Q35" s="778">
        <v>469</v>
      </c>
      <c r="R35" s="779"/>
      <c r="S35" s="779"/>
      <c r="T35" s="779"/>
      <c r="U35" s="779"/>
      <c r="V35" s="779">
        <v>421</v>
      </c>
      <c r="W35" s="779"/>
      <c r="X35" s="779"/>
      <c r="Y35" s="779"/>
      <c r="Z35" s="779"/>
      <c r="AA35" s="779">
        <v>48</v>
      </c>
      <c r="AB35" s="779"/>
      <c r="AC35" s="779"/>
      <c r="AD35" s="779"/>
      <c r="AE35" s="780"/>
      <c r="AF35" s="781">
        <v>48</v>
      </c>
      <c r="AG35" s="782"/>
      <c r="AH35" s="782"/>
      <c r="AI35" s="782"/>
      <c r="AJ35" s="783"/>
      <c r="AK35" s="850">
        <v>231</v>
      </c>
      <c r="AL35" s="851"/>
      <c r="AM35" s="851"/>
      <c r="AN35" s="851"/>
      <c r="AO35" s="851"/>
      <c r="AP35" s="851">
        <v>2914</v>
      </c>
      <c r="AQ35" s="851"/>
      <c r="AR35" s="851"/>
      <c r="AS35" s="851"/>
      <c r="AT35" s="851"/>
      <c r="AU35" s="851">
        <v>2686</v>
      </c>
      <c r="AV35" s="851"/>
      <c r="AW35" s="851"/>
      <c r="AX35" s="851"/>
      <c r="AY35" s="851"/>
      <c r="AZ35" s="852"/>
      <c r="BA35" s="852"/>
      <c r="BB35" s="852"/>
      <c r="BC35" s="852"/>
      <c r="BD35" s="852"/>
      <c r="BE35" s="848" t="s">
        <v>391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392</v>
      </c>
      <c r="C36" s="776"/>
      <c r="D36" s="776"/>
      <c r="E36" s="776"/>
      <c r="F36" s="776"/>
      <c r="G36" s="776"/>
      <c r="H36" s="776"/>
      <c r="I36" s="776"/>
      <c r="J36" s="776"/>
      <c r="K36" s="776"/>
      <c r="L36" s="776"/>
      <c r="M36" s="776"/>
      <c r="N36" s="776"/>
      <c r="O36" s="776"/>
      <c r="P36" s="777"/>
      <c r="Q36" s="778">
        <v>84</v>
      </c>
      <c r="R36" s="779"/>
      <c r="S36" s="779"/>
      <c r="T36" s="779"/>
      <c r="U36" s="779"/>
      <c r="V36" s="779">
        <v>53</v>
      </c>
      <c r="W36" s="779"/>
      <c r="X36" s="779"/>
      <c r="Y36" s="779"/>
      <c r="Z36" s="779"/>
      <c r="AA36" s="779">
        <v>31</v>
      </c>
      <c r="AB36" s="779"/>
      <c r="AC36" s="779"/>
      <c r="AD36" s="779"/>
      <c r="AE36" s="780"/>
      <c r="AF36" s="781">
        <v>31</v>
      </c>
      <c r="AG36" s="782"/>
      <c r="AH36" s="782"/>
      <c r="AI36" s="782"/>
      <c r="AJ36" s="783"/>
      <c r="AK36" s="850">
        <v>9</v>
      </c>
      <c r="AL36" s="851"/>
      <c r="AM36" s="851"/>
      <c r="AN36" s="851"/>
      <c r="AO36" s="851"/>
      <c r="AP36" s="851">
        <v>200</v>
      </c>
      <c r="AQ36" s="851"/>
      <c r="AR36" s="851"/>
      <c r="AS36" s="851"/>
      <c r="AT36" s="851"/>
      <c r="AU36" s="851">
        <v>132</v>
      </c>
      <c r="AV36" s="851"/>
      <c r="AW36" s="851"/>
      <c r="AX36" s="851"/>
      <c r="AY36" s="851"/>
      <c r="AZ36" s="852"/>
      <c r="BA36" s="852"/>
      <c r="BB36" s="852"/>
      <c r="BC36" s="852"/>
      <c r="BD36" s="852"/>
      <c r="BE36" s="848" t="s">
        <v>391</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393</v>
      </c>
      <c r="C37" s="776"/>
      <c r="D37" s="776"/>
      <c r="E37" s="776"/>
      <c r="F37" s="776"/>
      <c r="G37" s="776"/>
      <c r="H37" s="776"/>
      <c r="I37" s="776"/>
      <c r="J37" s="776"/>
      <c r="K37" s="776"/>
      <c r="L37" s="776"/>
      <c r="M37" s="776"/>
      <c r="N37" s="776"/>
      <c r="O37" s="776"/>
      <c r="P37" s="777"/>
      <c r="Q37" s="778">
        <v>804</v>
      </c>
      <c r="R37" s="779"/>
      <c r="S37" s="779"/>
      <c r="T37" s="779"/>
      <c r="U37" s="779"/>
      <c r="V37" s="779">
        <v>725</v>
      </c>
      <c r="W37" s="779"/>
      <c r="X37" s="779"/>
      <c r="Y37" s="779"/>
      <c r="Z37" s="779"/>
      <c r="AA37" s="779">
        <v>79</v>
      </c>
      <c r="AB37" s="779"/>
      <c r="AC37" s="779"/>
      <c r="AD37" s="779"/>
      <c r="AE37" s="780"/>
      <c r="AF37" s="781">
        <v>79</v>
      </c>
      <c r="AG37" s="782"/>
      <c r="AH37" s="782"/>
      <c r="AI37" s="782"/>
      <c r="AJ37" s="783"/>
      <c r="AK37" s="850">
        <v>208</v>
      </c>
      <c r="AL37" s="851"/>
      <c r="AM37" s="851"/>
      <c r="AN37" s="851"/>
      <c r="AO37" s="851"/>
      <c r="AP37" s="851" t="s">
        <v>555</v>
      </c>
      <c r="AQ37" s="851"/>
      <c r="AR37" s="851"/>
      <c r="AS37" s="851"/>
      <c r="AT37" s="851"/>
      <c r="AU37" s="851" t="s">
        <v>557</v>
      </c>
      <c r="AV37" s="851"/>
      <c r="AW37" s="851"/>
      <c r="AX37" s="851"/>
      <c r="AY37" s="851"/>
      <c r="AZ37" s="852"/>
      <c r="BA37" s="852"/>
      <c r="BB37" s="852"/>
      <c r="BC37" s="852"/>
      <c r="BD37" s="852"/>
      <c r="BE37" s="848" t="s">
        <v>391</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8383</v>
      </c>
      <c r="AG63" s="862"/>
      <c r="AH63" s="862"/>
      <c r="AI63" s="862"/>
      <c r="AJ63" s="863"/>
      <c r="AK63" s="864"/>
      <c r="AL63" s="859"/>
      <c r="AM63" s="859"/>
      <c r="AN63" s="859"/>
      <c r="AO63" s="859"/>
      <c r="AP63" s="862">
        <v>38412</v>
      </c>
      <c r="AQ63" s="862"/>
      <c r="AR63" s="862"/>
      <c r="AS63" s="862"/>
      <c r="AT63" s="862"/>
      <c r="AU63" s="862">
        <v>15212</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397</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398</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545</v>
      </c>
      <c r="C68" s="890"/>
      <c r="D68" s="890"/>
      <c r="E68" s="890"/>
      <c r="F68" s="890"/>
      <c r="G68" s="890"/>
      <c r="H68" s="890"/>
      <c r="I68" s="890"/>
      <c r="J68" s="890"/>
      <c r="K68" s="890"/>
      <c r="L68" s="890"/>
      <c r="M68" s="890"/>
      <c r="N68" s="890"/>
      <c r="O68" s="890"/>
      <c r="P68" s="891"/>
      <c r="Q68" s="892">
        <v>14856</v>
      </c>
      <c r="R68" s="886"/>
      <c r="S68" s="886"/>
      <c r="T68" s="886"/>
      <c r="U68" s="886"/>
      <c r="V68" s="886">
        <v>14216</v>
      </c>
      <c r="W68" s="886"/>
      <c r="X68" s="886"/>
      <c r="Y68" s="886"/>
      <c r="Z68" s="886"/>
      <c r="AA68" s="886">
        <v>639</v>
      </c>
      <c r="AB68" s="886"/>
      <c r="AC68" s="886"/>
      <c r="AD68" s="886"/>
      <c r="AE68" s="886"/>
      <c r="AF68" s="886">
        <v>639</v>
      </c>
      <c r="AG68" s="886"/>
      <c r="AH68" s="886"/>
      <c r="AI68" s="886"/>
      <c r="AJ68" s="886"/>
      <c r="AK68" s="886">
        <v>10</v>
      </c>
      <c r="AL68" s="886"/>
      <c r="AM68" s="886"/>
      <c r="AN68" s="886"/>
      <c r="AO68" s="886"/>
      <c r="AP68" s="886" t="s">
        <v>554</v>
      </c>
      <c r="AQ68" s="886"/>
      <c r="AR68" s="886"/>
      <c r="AS68" s="886"/>
      <c r="AT68" s="886"/>
      <c r="AU68" s="886" t="s">
        <v>554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546</v>
      </c>
      <c r="C69" s="894"/>
      <c r="D69" s="894"/>
      <c r="E69" s="894"/>
      <c r="F69" s="894"/>
      <c r="G69" s="894"/>
      <c r="H69" s="894"/>
      <c r="I69" s="894"/>
      <c r="J69" s="894"/>
      <c r="K69" s="894"/>
      <c r="L69" s="894"/>
      <c r="M69" s="894"/>
      <c r="N69" s="894"/>
      <c r="O69" s="894"/>
      <c r="P69" s="895"/>
      <c r="Q69" s="896">
        <v>121</v>
      </c>
      <c r="R69" s="851"/>
      <c r="S69" s="851"/>
      <c r="T69" s="851"/>
      <c r="U69" s="851"/>
      <c r="V69" s="851">
        <v>104</v>
      </c>
      <c r="W69" s="851"/>
      <c r="X69" s="851"/>
      <c r="Y69" s="851"/>
      <c r="Z69" s="851"/>
      <c r="AA69" s="851">
        <v>17</v>
      </c>
      <c r="AB69" s="851"/>
      <c r="AC69" s="851"/>
      <c r="AD69" s="851"/>
      <c r="AE69" s="851"/>
      <c r="AF69" s="851">
        <v>17</v>
      </c>
      <c r="AG69" s="851"/>
      <c r="AH69" s="851"/>
      <c r="AI69" s="851"/>
      <c r="AJ69" s="851"/>
      <c r="AK69" s="851" t="s">
        <v>554</v>
      </c>
      <c r="AL69" s="851"/>
      <c r="AM69" s="851"/>
      <c r="AN69" s="851"/>
      <c r="AO69" s="851"/>
      <c r="AP69" s="851" t="s">
        <v>554</v>
      </c>
      <c r="AQ69" s="851"/>
      <c r="AR69" s="851"/>
      <c r="AS69" s="851"/>
      <c r="AT69" s="851"/>
      <c r="AU69" s="851" t="s">
        <v>554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560</v>
      </c>
      <c r="C70" s="894"/>
      <c r="D70" s="894"/>
      <c r="E70" s="894"/>
      <c r="F70" s="894"/>
      <c r="G70" s="894"/>
      <c r="H70" s="894"/>
      <c r="I70" s="894"/>
      <c r="J70" s="894"/>
      <c r="K70" s="894"/>
      <c r="L70" s="894"/>
      <c r="M70" s="894"/>
      <c r="N70" s="894"/>
      <c r="O70" s="894"/>
      <c r="P70" s="895"/>
      <c r="Q70" s="896">
        <v>121</v>
      </c>
      <c r="R70" s="851"/>
      <c r="S70" s="851"/>
      <c r="T70" s="851"/>
      <c r="U70" s="851"/>
      <c r="V70" s="851">
        <v>107</v>
      </c>
      <c r="W70" s="851"/>
      <c r="X70" s="851"/>
      <c r="Y70" s="851"/>
      <c r="Z70" s="851"/>
      <c r="AA70" s="851">
        <v>14</v>
      </c>
      <c r="AB70" s="851"/>
      <c r="AC70" s="851"/>
      <c r="AD70" s="851"/>
      <c r="AE70" s="851"/>
      <c r="AF70" s="851">
        <v>14</v>
      </c>
      <c r="AG70" s="851"/>
      <c r="AH70" s="851"/>
      <c r="AI70" s="851"/>
      <c r="AJ70" s="851"/>
      <c r="AK70" s="851" t="s">
        <v>554</v>
      </c>
      <c r="AL70" s="851"/>
      <c r="AM70" s="851"/>
      <c r="AN70" s="851"/>
      <c r="AO70" s="851"/>
      <c r="AP70" s="851" t="s">
        <v>554</v>
      </c>
      <c r="AQ70" s="851"/>
      <c r="AR70" s="851"/>
      <c r="AS70" s="851"/>
      <c r="AT70" s="851"/>
      <c r="AU70" s="851" t="s">
        <v>554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547</v>
      </c>
      <c r="C71" s="894"/>
      <c r="D71" s="894"/>
      <c r="E71" s="894"/>
      <c r="F71" s="894"/>
      <c r="G71" s="894"/>
      <c r="H71" s="894"/>
      <c r="I71" s="894"/>
      <c r="J71" s="894"/>
      <c r="K71" s="894"/>
      <c r="L71" s="894"/>
      <c r="M71" s="894"/>
      <c r="N71" s="894"/>
      <c r="O71" s="894"/>
      <c r="P71" s="895"/>
      <c r="Q71" s="896">
        <v>495</v>
      </c>
      <c r="R71" s="851"/>
      <c r="S71" s="851"/>
      <c r="T71" s="851"/>
      <c r="U71" s="851"/>
      <c r="V71" s="851">
        <v>447</v>
      </c>
      <c r="W71" s="851"/>
      <c r="X71" s="851"/>
      <c r="Y71" s="851"/>
      <c r="Z71" s="851"/>
      <c r="AA71" s="851">
        <v>48</v>
      </c>
      <c r="AB71" s="851"/>
      <c r="AC71" s="851"/>
      <c r="AD71" s="851"/>
      <c r="AE71" s="851"/>
      <c r="AF71" s="851">
        <v>48</v>
      </c>
      <c r="AG71" s="851"/>
      <c r="AH71" s="851"/>
      <c r="AI71" s="851"/>
      <c r="AJ71" s="851"/>
      <c r="AK71" s="851" t="s">
        <v>554</v>
      </c>
      <c r="AL71" s="851"/>
      <c r="AM71" s="851"/>
      <c r="AN71" s="851"/>
      <c r="AO71" s="851"/>
      <c r="AP71" s="851" t="s">
        <v>554</v>
      </c>
      <c r="AQ71" s="851"/>
      <c r="AR71" s="851"/>
      <c r="AS71" s="851"/>
      <c r="AT71" s="851"/>
      <c r="AU71" s="851" t="s">
        <v>554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548</v>
      </c>
      <c r="C72" s="894"/>
      <c r="D72" s="894"/>
      <c r="E72" s="894"/>
      <c r="F72" s="894"/>
      <c r="G72" s="894"/>
      <c r="H72" s="894"/>
      <c r="I72" s="894"/>
      <c r="J72" s="894"/>
      <c r="K72" s="894"/>
      <c r="L72" s="894"/>
      <c r="M72" s="894"/>
      <c r="N72" s="894"/>
      <c r="O72" s="894"/>
      <c r="P72" s="895"/>
      <c r="Q72" s="896">
        <v>154741</v>
      </c>
      <c r="R72" s="851"/>
      <c r="S72" s="851"/>
      <c r="T72" s="851"/>
      <c r="U72" s="851"/>
      <c r="V72" s="851">
        <v>148063</v>
      </c>
      <c r="W72" s="851"/>
      <c r="X72" s="851"/>
      <c r="Y72" s="851"/>
      <c r="Z72" s="851"/>
      <c r="AA72" s="851">
        <v>6679</v>
      </c>
      <c r="AB72" s="851"/>
      <c r="AC72" s="851"/>
      <c r="AD72" s="851"/>
      <c r="AE72" s="851"/>
      <c r="AF72" s="851">
        <v>6679</v>
      </c>
      <c r="AG72" s="851"/>
      <c r="AH72" s="851"/>
      <c r="AI72" s="851"/>
      <c r="AJ72" s="851"/>
      <c r="AK72" s="851">
        <v>280</v>
      </c>
      <c r="AL72" s="851"/>
      <c r="AM72" s="851"/>
      <c r="AN72" s="851"/>
      <c r="AO72" s="851"/>
      <c r="AP72" s="851" t="s">
        <v>554</v>
      </c>
      <c r="AQ72" s="851"/>
      <c r="AR72" s="851"/>
      <c r="AS72" s="851"/>
      <c r="AT72" s="851"/>
      <c r="AU72" s="851" t="s">
        <v>554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7397</v>
      </c>
      <c r="AG88" s="862"/>
      <c r="AH88" s="862"/>
      <c r="AI88" s="862"/>
      <c r="AJ88" s="862"/>
      <c r="AK88" s="859"/>
      <c r="AL88" s="859"/>
      <c r="AM88" s="859"/>
      <c r="AN88" s="859"/>
      <c r="AO88" s="859"/>
      <c r="AP88" s="862" t="s">
        <v>559</v>
      </c>
      <c r="AQ88" s="862"/>
      <c r="AR88" s="862"/>
      <c r="AS88" s="862"/>
      <c r="AT88" s="862"/>
      <c r="AU88" s="862" t="s">
        <v>559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288</v>
      </c>
      <c r="AG109" s="915"/>
      <c r="AH109" s="915"/>
      <c r="AI109" s="915"/>
      <c r="AJ109" s="916"/>
      <c r="AK109" s="914" t="s">
        <v>287</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288</v>
      </c>
      <c r="BW109" s="915"/>
      <c r="BX109" s="915"/>
      <c r="BY109" s="915"/>
      <c r="BZ109" s="916"/>
      <c r="CA109" s="914" t="s">
        <v>287</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288</v>
      </c>
      <c r="DM109" s="915"/>
      <c r="DN109" s="915"/>
      <c r="DO109" s="915"/>
      <c r="DP109" s="916"/>
      <c r="DQ109" s="914" t="s">
        <v>287</v>
      </c>
      <c r="DR109" s="915"/>
      <c r="DS109" s="915"/>
      <c r="DT109" s="915"/>
      <c r="DU109" s="916"/>
      <c r="DV109" s="914" t="s">
        <v>409</v>
      </c>
      <c r="DW109" s="915"/>
      <c r="DX109" s="915"/>
      <c r="DY109" s="915"/>
      <c r="DZ109" s="917"/>
    </row>
    <row r="110" spans="1:131" s="199" customFormat="1" ht="26.25" customHeight="1">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6631720</v>
      </c>
      <c r="AB110" s="922"/>
      <c r="AC110" s="922"/>
      <c r="AD110" s="922"/>
      <c r="AE110" s="923"/>
      <c r="AF110" s="924">
        <v>6444402</v>
      </c>
      <c r="AG110" s="922"/>
      <c r="AH110" s="922"/>
      <c r="AI110" s="922"/>
      <c r="AJ110" s="923"/>
      <c r="AK110" s="924">
        <v>6344015</v>
      </c>
      <c r="AL110" s="922"/>
      <c r="AM110" s="922"/>
      <c r="AN110" s="922"/>
      <c r="AO110" s="923"/>
      <c r="AP110" s="925">
        <v>24.2</v>
      </c>
      <c r="AQ110" s="926"/>
      <c r="AR110" s="926"/>
      <c r="AS110" s="926"/>
      <c r="AT110" s="927"/>
      <c r="AU110" s="928" t="s">
        <v>62</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65621900</v>
      </c>
      <c r="BR110" s="957"/>
      <c r="BS110" s="957"/>
      <c r="BT110" s="957"/>
      <c r="BU110" s="957"/>
      <c r="BV110" s="957">
        <v>69587760</v>
      </c>
      <c r="BW110" s="957"/>
      <c r="BX110" s="957"/>
      <c r="BY110" s="957"/>
      <c r="BZ110" s="957"/>
      <c r="CA110" s="957">
        <v>67859567</v>
      </c>
      <c r="CB110" s="957"/>
      <c r="CC110" s="957"/>
      <c r="CD110" s="957"/>
      <c r="CE110" s="957"/>
      <c r="CF110" s="971">
        <v>258.60000000000002</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v>193855</v>
      </c>
      <c r="BR111" s="950"/>
      <c r="BS111" s="950"/>
      <c r="BT111" s="950"/>
      <c r="BU111" s="950"/>
      <c r="BV111" s="950">
        <v>168195</v>
      </c>
      <c r="BW111" s="950"/>
      <c r="BX111" s="950"/>
      <c r="BY111" s="950"/>
      <c r="BZ111" s="950"/>
      <c r="CA111" s="950">
        <v>166651</v>
      </c>
      <c r="CB111" s="950"/>
      <c r="CC111" s="950"/>
      <c r="CD111" s="950"/>
      <c r="CE111" s="950"/>
      <c r="CF111" s="944">
        <v>0.6</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18124468</v>
      </c>
      <c r="BR112" s="950"/>
      <c r="BS112" s="950"/>
      <c r="BT112" s="950"/>
      <c r="BU112" s="950"/>
      <c r="BV112" s="950">
        <v>18287139</v>
      </c>
      <c r="BW112" s="950"/>
      <c r="BX112" s="950"/>
      <c r="BY112" s="950"/>
      <c r="BZ112" s="950"/>
      <c r="CA112" s="950">
        <v>15211903</v>
      </c>
      <c r="CB112" s="950"/>
      <c r="CC112" s="950"/>
      <c r="CD112" s="950"/>
      <c r="CE112" s="950"/>
      <c r="CF112" s="944">
        <v>58</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1424463</v>
      </c>
      <c r="AB113" s="964"/>
      <c r="AC113" s="964"/>
      <c r="AD113" s="964"/>
      <c r="AE113" s="965"/>
      <c r="AF113" s="966">
        <v>1403598</v>
      </c>
      <c r="AG113" s="964"/>
      <c r="AH113" s="964"/>
      <c r="AI113" s="964"/>
      <c r="AJ113" s="965"/>
      <c r="AK113" s="966">
        <v>1364330</v>
      </c>
      <c r="AL113" s="964"/>
      <c r="AM113" s="964"/>
      <c r="AN113" s="964"/>
      <c r="AO113" s="965"/>
      <c r="AP113" s="967">
        <v>5.2</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t="s">
        <v>113</v>
      </c>
      <c r="BR113" s="950"/>
      <c r="BS113" s="950"/>
      <c r="BT113" s="950"/>
      <c r="BU113" s="950"/>
      <c r="BV113" s="950" t="s">
        <v>113</v>
      </c>
      <c r="BW113" s="950"/>
      <c r="BX113" s="950"/>
      <c r="BY113" s="950"/>
      <c r="BZ113" s="950"/>
      <c r="CA113" s="950" t="s">
        <v>113</v>
      </c>
      <c r="CB113" s="950"/>
      <c r="CC113" s="950"/>
      <c r="CD113" s="950"/>
      <c r="CE113" s="950"/>
      <c r="CF113" s="944" t="s">
        <v>113</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113</v>
      </c>
      <c r="AB114" s="989"/>
      <c r="AC114" s="989"/>
      <c r="AD114" s="989"/>
      <c r="AE114" s="990"/>
      <c r="AF114" s="991" t="s">
        <v>113</v>
      </c>
      <c r="AG114" s="989"/>
      <c r="AH114" s="989"/>
      <c r="AI114" s="989"/>
      <c r="AJ114" s="990"/>
      <c r="AK114" s="991" t="s">
        <v>113</v>
      </c>
      <c r="AL114" s="989"/>
      <c r="AM114" s="989"/>
      <c r="AN114" s="989"/>
      <c r="AO114" s="990"/>
      <c r="AP114" s="992" t="s">
        <v>113</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6395010</v>
      </c>
      <c r="BR114" s="950"/>
      <c r="BS114" s="950"/>
      <c r="BT114" s="950"/>
      <c r="BU114" s="950"/>
      <c r="BV114" s="950">
        <v>6306093</v>
      </c>
      <c r="BW114" s="950"/>
      <c r="BX114" s="950"/>
      <c r="BY114" s="950"/>
      <c r="BZ114" s="950"/>
      <c r="CA114" s="950">
        <v>5182191</v>
      </c>
      <c r="CB114" s="950"/>
      <c r="CC114" s="950"/>
      <c r="CD114" s="950"/>
      <c r="CE114" s="950"/>
      <c r="CF114" s="944">
        <v>19.7</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73293</v>
      </c>
      <c r="AB115" s="964"/>
      <c r="AC115" s="964"/>
      <c r="AD115" s="964"/>
      <c r="AE115" s="965"/>
      <c r="AF115" s="966">
        <v>101743</v>
      </c>
      <c r="AG115" s="964"/>
      <c r="AH115" s="964"/>
      <c r="AI115" s="964"/>
      <c r="AJ115" s="965"/>
      <c r="AK115" s="966">
        <v>85805</v>
      </c>
      <c r="AL115" s="964"/>
      <c r="AM115" s="964"/>
      <c r="AN115" s="964"/>
      <c r="AO115" s="965"/>
      <c r="AP115" s="967">
        <v>0.3</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47</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186227</v>
      </c>
      <c r="DH116" s="989"/>
      <c r="DI116" s="989"/>
      <c r="DJ116" s="989"/>
      <c r="DK116" s="990"/>
      <c r="DL116" s="991">
        <v>162869</v>
      </c>
      <c r="DM116" s="989"/>
      <c r="DN116" s="989"/>
      <c r="DO116" s="989"/>
      <c r="DP116" s="990"/>
      <c r="DQ116" s="991">
        <v>161536</v>
      </c>
      <c r="DR116" s="989"/>
      <c r="DS116" s="989"/>
      <c r="DT116" s="989"/>
      <c r="DU116" s="990"/>
      <c r="DV116" s="992">
        <v>0.6</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8129523</v>
      </c>
      <c r="AB117" s="1007"/>
      <c r="AC117" s="1007"/>
      <c r="AD117" s="1007"/>
      <c r="AE117" s="1008"/>
      <c r="AF117" s="1009">
        <v>7949743</v>
      </c>
      <c r="AG117" s="1007"/>
      <c r="AH117" s="1007"/>
      <c r="AI117" s="1007"/>
      <c r="AJ117" s="1008"/>
      <c r="AK117" s="1009">
        <v>7794150</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288</v>
      </c>
      <c r="AG118" s="915"/>
      <c r="AH118" s="915"/>
      <c r="AI118" s="915"/>
      <c r="AJ118" s="916"/>
      <c r="AK118" s="914" t="s">
        <v>287</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438</v>
      </c>
      <c r="BR118" s="1028"/>
      <c r="BS118" s="1028"/>
      <c r="BT118" s="1028"/>
      <c r="BU118" s="1028"/>
      <c r="BV118" s="1028" t="s">
        <v>438</v>
      </c>
      <c r="BW118" s="1028"/>
      <c r="BX118" s="1028"/>
      <c r="BY118" s="1028"/>
      <c r="BZ118" s="1028"/>
      <c r="CA118" s="1028" t="s">
        <v>438</v>
      </c>
      <c r="CB118" s="1028"/>
      <c r="CC118" s="1028"/>
      <c r="CD118" s="1028"/>
      <c r="CE118" s="1028"/>
      <c r="CF118" s="944" t="s">
        <v>438</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438</v>
      </c>
      <c r="DH118" s="989"/>
      <c r="DI118" s="989"/>
      <c r="DJ118" s="989"/>
      <c r="DK118" s="990"/>
      <c r="DL118" s="991" t="s">
        <v>438</v>
      </c>
      <c r="DM118" s="989"/>
      <c r="DN118" s="989"/>
      <c r="DO118" s="989"/>
      <c r="DP118" s="990"/>
      <c r="DQ118" s="991" t="s">
        <v>438</v>
      </c>
      <c r="DR118" s="989"/>
      <c r="DS118" s="989"/>
      <c r="DT118" s="989"/>
      <c r="DU118" s="990"/>
      <c r="DV118" s="992" t="s">
        <v>438</v>
      </c>
      <c r="DW118" s="993"/>
      <c r="DX118" s="993"/>
      <c r="DY118" s="993"/>
      <c r="DZ118" s="994"/>
    </row>
    <row r="119" spans="1:130" s="199" customFormat="1" ht="26.25" customHeight="1">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438</v>
      </c>
      <c r="AB119" s="922"/>
      <c r="AC119" s="922"/>
      <c r="AD119" s="922"/>
      <c r="AE119" s="923"/>
      <c r="AF119" s="924" t="s">
        <v>438</v>
      </c>
      <c r="AG119" s="922"/>
      <c r="AH119" s="922"/>
      <c r="AI119" s="922"/>
      <c r="AJ119" s="923"/>
      <c r="AK119" s="924" t="s">
        <v>438</v>
      </c>
      <c r="AL119" s="922"/>
      <c r="AM119" s="922"/>
      <c r="AN119" s="922"/>
      <c r="AO119" s="923"/>
      <c r="AP119" s="925" t="s">
        <v>438</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440</v>
      </c>
      <c r="BP119" s="1036"/>
      <c r="BQ119" s="1027">
        <v>90335233</v>
      </c>
      <c r="BR119" s="1028"/>
      <c r="BS119" s="1028"/>
      <c r="BT119" s="1028"/>
      <c r="BU119" s="1028"/>
      <c r="BV119" s="1028">
        <v>94349187</v>
      </c>
      <c r="BW119" s="1028"/>
      <c r="BX119" s="1028"/>
      <c r="BY119" s="1028"/>
      <c r="BZ119" s="1028"/>
      <c r="CA119" s="1028">
        <v>88420312</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7628</v>
      </c>
      <c r="DH119" s="1014"/>
      <c r="DI119" s="1014"/>
      <c r="DJ119" s="1014"/>
      <c r="DK119" s="1015"/>
      <c r="DL119" s="1013">
        <v>5326</v>
      </c>
      <c r="DM119" s="1014"/>
      <c r="DN119" s="1014"/>
      <c r="DO119" s="1014"/>
      <c r="DP119" s="1015"/>
      <c r="DQ119" s="1013">
        <v>5115</v>
      </c>
      <c r="DR119" s="1014"/>
      <c r="DS119" s="1014"/>
      <c r="DT119" s="1014"/>
      <c r="DU119" s="1015"/>
      <c r="DV119" s="1016">
        <v>0</v>
      </c>
      <c r="DW119" s="1017"/>
      <c r="DX119" s="1017"/>
      <c r="DY119" s="1017"/>
      <c r="DZ119" s="1018"/>
    </row>
    <row r="120" spans="1:130" s="199" customFormat="1" ht="26.25" customHeight="1">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442</v>
      </c>
      <c r="AB120" s="989"/>
      <c r="AC120" s="989"/>
      <c r="AD120" s="989"/>
      <c r="AE120" s="990"/>
      <c r="AF120" s="991" t="s">
        <v>442</v>
      </c>
      <c r="AG120" s="989"/>
      <c r="AH120" s="989"/>
      <c r="AI120" s="989"/>
      <c r="AJ120" s="990"/>
      <c r="AK120" s="991" t="s">
        <v>442</v>
      </c>
      <c r="AL120" s="989"/>
      <c r="AM120" s="989"/>
      <c r="AN120" s="989"/>
      <c r="AO120" s="990"/>
      <c r="AP120" s="992" t="s">
        <v>442</v>
      </c>
      <c r="AQ120" s="993"/>
      <c r="AR120" s="993"/>
      <c r="AS120" s="993"/>
      <c r="AT120" s="994"/>
      <c r="AU120" s="1019" t="s">
        <v>443</v>
      </c>
      <c r="AV120" s="1020"/>
      <c r="AW120" s="1020"/>
      <c r="AX120" s="1020"/>
      <c r="AY120" s="1021"/>
      <c r="AZ120" s="970" t="s">
        <v>444</v>
      </c>
      <c r="BA120" s="919"/>
      <c r="BB120" s="919"/>
      <c r="BC120" s="919"/>
      <c r="BD120" s="919"/>
      <c r="BE120" s="919"/>
      <c r="BF120" s="919"/>
      <c r="BG120" s="919"/>
      <c r="BH120" s="919"/>
      <c r="BI120" s="919"/>
      <c r="BJ120" s="919"/>
      <c r="BK120" s="919"/>
      <c r="BL120" s="919"/>
      <c r="BM120" s="919"/>
      <c r="BN120" s="919"/>
      <c r="BO120" s="919"/>
      <c r="BP120" s="920"/>
      <c r="BQ120" s="956">
        <v>13420919</v>
      </c>
      <c r="BR120" s="957"/>
      <c r="BS120" s="957"/>
      <c r="BT120" s="957"/>
      <c r="BU120" s="957"/>
      <c r="BV120" s="957">
        <v>15599686</v>
      </c>
      <c r="BW120" s="957"/>
      <c r="BX120" s="957"/>
      <c r="BY120" s="957"/>
      <c r="BZ120" s="957"/>
      <c r="CA120" s="957">
        <v>16582949</v>
      </c>
      <c r="CB120" s="957"/>
      <c r="CC120" s="957"/>
      <c r="CD120" s="957"/>
      <c r="CE120" s="957"/>
      <c r="CF120" s="971">
        <v>63.2</v>
      </c>
      <c r="CG120" s="972"/>
      <c r="CH120" s="972"/>
      <c r="CI120" s="972"/>
      <c r="CJ120" s="972"/>
      <c r="CK120" s="1037" t="s">
        <v>445</v>
      </c>
      <c r="CL120" s="1038"/>
      <c r="CM120" s="1038"/>
      <c r="CN120" s="1038"/>
      <c r="CO120" s="1039"/>
      <c r="CP120" s="1045" t="s">
        <v>446</v>
      </c>
      <c r="CQ120" s="1046"/>
      <c r="CR120" s="1046"/>
      <c r="CS120" s="1046"/>
      <c r="CT120" s="1046"/>
      <c r="CU120" s="1046"/>
      <c r="CV120" s="1046"/>
      <c r="CW120" s="1046"/>
      <c r="CX120" s="1046"/>
      <c r="CY120" s="1046"/>
      <c r="CZ120" s="1046"/>
      <c r="DA120" s="1046"/>
      <c r="DB120" s="1046"/>
      <c r="DC120" s="1046"/>
      <c r="DD120" s="1046"/>
      <c r="DE120" s="1046"/>
      <c r="DF120" s="1047"/>
      <c r="DG120" s="956">
        <v>10626751</v>
      </c>
      <c r="DH120" s="957"/>
      <c r="DI120" s="957"/>
      <c r="DJ120" s="957"/>
      <c r="DK120" s="957"/>
      <c r="DL120" s="957">
        <v>9428318</v>
      </c>
      <c r="DM120" s="957"/>
      <c r="DN120" s="957"/>
      <c r="DO120" s="957"/>
      <c r="DP120" s="957"/>
      <c r="DQ120" s="957">
        <v>8577779</v>
      </c>
      <c r="DR120" s="957"/>
      <c r="DS120" s="957"/>
      <c r="DT120" s="957"/>
      <c r="DU120" s="957"/>
      <c r="DV120" s="958">
        <v>32.700000000000003</v>
      </c>
      <c r="DW120" s="958"/>
      <c r="DX120" s="958"/>
      <c r="DY120" s="958"/>
      <c r="DZ120" s="959"/>
    </row>
    <row r="121" spans="1:130" s="199" customFormat="1" ht="26.25" customHeight="1">
      <c r="A121" s="1089"/>
      <c r="B121" s="976"/>
      <c r="C121" s="997" t="s">
        <v>447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442</v>
      </c>
      <c r="AB121" s="989"/>
      <c r="AC121" s="989"/>
      <c r="AD121" s="989"/>
      <c r="AE121" s="990"/>
      <c r="AF121" s="991" t="s">
        <v>442</v>
      </c>
      <c r="AG121" s="989"/>
      <c r="AH121" s="989"/>
      <c r="AI121" s="989"/>
      <c r="AJ121" s="990"/>
      <c r="AK121" s="991" t="s">
        <v>442</v>
      </c>
      <c r="AL121" s="989"/>
      <c r="AM121" s="989"/>
      <c r="AN121" s="989"/>
      <c r="AO121" s="990"/>
      <c r="AP121" s="992" t="s">
        <v>442</v>
      </c>
      <c r="AQ121" s="993"/>
      <c r="AR121" s="993"/>
      <c r="AS121" s="993"/>
      <c r="AT121" s="994"/>
      <c r="AU121" s="1022"/>
      <c r="AV121" s="1023"/>
      <c r="AW121" s="1023"/>
      <c r="AX121" s="1023"/>
      <c r="AY121" s="1024"/>
      <c r="AZ121" s="979" t="s">
        <v>448</v>
      </c>
      <c r="BA121" s="980"/>
      <c r="BB121" s="980"/>
      <c r="BC121" s="980"/>
      <c r="BD121" s="980"/>
      <c r="BE121" s="980"/>
      <c r="BF121" s="980"/>
      <c r="BG121" s="980"/>
      <c r="BH121" s="980"/>
      <c r="BI121" s="980"/>
      <c r="BJ121" s="980"/>
      <c r="BK121" s="980"/>
      <c r="BL121" s="980"/>
      <c r="BM121" s="980"/>
      <c r="BN121" s="980"/>
      <c r="BO121" s="980"/>
      <c r="BP121" s="981"/>
      <c r="BQ121" s="949">
        <v>1675196</v>
      </c>
      <c r="BR121" s="950"/>
      <c r="BS121" s="950"/>
      <c r="BT121" s="950"/>
      <c r="BU121" s="950"/>
      <c r="BV121" s="950">
        <v>1735303</v>
      </c>
      <c r="BW121" s="950"/>
      <c r="BX121" s="950"/>
      <c r="BY121" s="950"/>
      <c r="BZ121" s="950"/>
      <c r="CA121" s="950">
        <v>1721781</v>
      </c>
      <c r="CB121" s="950"/>
      <c r="CC121" s="950"/>
      <c r="CD121" s="950"/>
      <c r="CE121" s="950"/>
      <c r="CF121" s="944">
        <v>6.6</v>
      </c>
      <c r="CG121" s="945"/>
      <c r="CH121" s="945"/>
      <c r="CI121" s="945"/>
      <c r="CJ121" s="945"/>
      <c r="CK121" s="1040"/>
      <c r="CL121" s="1041"/>
      <c r="CM121" s="1041"/>
      <c r="CN121" s="1041"/>
      <c r="CO121" s="1042"/>
      <c r="CP121" s="1050" t="s">
        <v>449</v>
      </c>
      <c r="CQ121" s="1051"/>
      <c r="CR121" s="1051"/>
      <c r="CS121" s="1051"/>
      <c r="CT121" s="1051"/>
      <c r="CU121" s="1051"/>
      <c r="CV121" s="1051"/>
      <c r="CW121" s="1051"/>
      <c r="CX121" s="1051"/>
      <c r="CY121" s="1051"/>
      <c r="CZ121" s="1051"/>
      <c r="DA121" s="1051"/>
      <c r="DB121" s="1051"/>
      <c r="DC121" s="1051"/>
      <c r="DD121" s="1051"/>
      <c r="DE121" s="1051"/>
      <c r="DF121" s="1052"/>
      <c r="DG121" s="949">
        <v>3541161</v>
      </c>
      <c r="DH121" s="950"/>
      <c r="DI121" s="950"/>
      <c r="DJ121" s="950"/>
      <c r="DK121" s="950"/>
      <c r="DL121" s="950">
        <v>3176502</v>
      </c>
      <c r="DM121" s="950"/>
      <c r="DN121" s="950"/>
      <c r="DO121" s="950"/>
      <c r="DP121" s="950"/>
      <c r="DQ121" s="950">
        <v>2922538</v>
      </c>
      <c r="DR121" s="950"/>
      <c r="DS121" s="950"/>
      <c r="DT121" s="950"/>
      <c r="DU121" s="950"/>
      <c r="DV121" s="951">
        <v>11.1</v>
      </c>
      <c r="DW121" s="951"/>
      <c r="DX121" s="951"/>
      <c r="DY121" s="951"/>
      <c r="DZ121" s="952"/>
    </row>
    <row r="122" spans="1:130" s="199" customFormat="1" ht="26.25" customHeight="1">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442</v>
      </c>
      <c r="AB122" s="989"/>
      <c r="AC122" s="989"/>
      <c r="AD122" s="989"/>
      <c r="AE122" s="990"/>
      <c r="AF122" s="991" t="s">
        <v>442</v>
      </c>
      <c r="AG122" s="989"/>
      <c r="AH122" s="989"/>
      <c r="AI122" s="989"/>
      <c r="AJ122" s="990"/>
      <c r="AK122" s="991" t="s">
        <v>442</v>
      </c>
      <c r="AL122" s="989"/>
      <c r="AM122" s="989"/>
      <c r="AN122" s="989"/>
      <c r="AO122" s="990"/>
      <c r="AP122" s="992" t="s">
        <v>442</v>
      </c>
      <c r="AQ122" s="993"/>
      <c r="AR122" s="993"/>
      <c r="AS122" s="993"/>
      <c r="AT122" s="994"/>
      <c r="AU122" s="1022"/>
      <c r="AV122" s="1023"/>
      <c r="AW122" s="1023"/>
      <c r="AX122" s="1023"/>
      <c r="AY122" s="1024"/>
      <c r="AZ122" s="1004" t="s">
        <v>450</v>
      </c>
      <c r="BA122" s="995"/>
      <c r="BB122" s="995"/>
      <c r="BC122" s="995"/>
      <c r="BD122" s="995"/>
      <c r="BE122" s="995"/>
      <c r="BF122" s="995"/>
      <c r="BG122" s="995"/>
      <c r="BH122" s="995"/>
      <c r="BI122" s="995"/>
      <c r="BJ122" s="995"/>
      <c r="BK122" s="995"/>
      <c r="BL122" s="995"/>
      <c r="BM122" s="995"/>
      <c r="BN122" s="995"/>
      <c r="BO122" s="995"/>
      <c r="BP122" s="996"/>
      <c r="BQ122" s="1027">
        <v>61419341</v>
      </c>
      <c r="BR122" s="1028"/>
      <c r="BS122" s="1028"/>
      <c r="BT122" s="1028"/>
      <c r="BU122" s="1028"/>
      <c r="BV122" s="1028">
        <v>61651195</v>
      </c>
      <c r="BW122" s="1028"/>
      <c r="BX122" s="1028"/>
      <c r="BY122" s="1028"/>
      <c r="BZ122" s="1028"/>
      <c r="CA122" s="1028">
        <v>63526184</v>
      </c>
      <c r="CB122" s="1028"/>
      <c r="CC122" s="1028"/>
      <c r="CD122" s="1028"/>
      <c r="CE122" s="1028"/>
      <c r="CF122" s="1048">
        <v>242.1</v>
      </c>
      <c r="CG122" s="1049"/>
      <c r="CH122" s="1049"/>
      <c r="CI122" s="1049"/>
      <c r="CJ122" s="1049"/>
      <c r="CK122" s="1040"/>
      <c r="CL122" s="1041"/>
      <c r="CM122" s="1041"/>
      <c r="CN122" s="1041"/>
      <c r="CO122" s="1042"/>
      <c r="CP122" s="1050" t="s">
        <v>390</v>
      </c>
      <c r="CQ122" s="1051"/>
      <c r="CR122" s="1051"/>
      <c r="CS122" s="1051"/>
      <c r="CT122" s="1051"/>
      <c r="CU122" s="1051"/>
      <c r="CV122" s="1051"/>
      <c r="CW122" s="1051"/>
      <c r="CX122" s="1051"/>
      <c r="CY122" s="1051"/>
      <c r="CZ122" s="1051"/>
      <c r="DA122" s="1051"/>
      <c r="DB122" s="1051"/>
      <c r="DC122" s="1051"/>
      <c r="DD122" s="1051"/>
      <c r="DE122" s="1051"/>
      <c r="DF122" s="1052"/>
      <c r="DG122" s="949">
        <v>2644794</v>
      </c>
      <c r="DH122" s="950"/>
      <c r="DI122" s="950"/>
      <c r="DJ122" s="950"/>
      <c r="DK122" s="950"/>
      <c r="DL122" s="950">
        <v>2708196</v>
      </c>
      <c r="DM122" s="950"/>
      <c r="DN122" s="950"/>
      <c r="DO122" s="950"/>
      <c r="DP122" s="950"/>
      <c r="DQ122" s="950">
        <v>2686404</v>
      </c>
      <c r="DR122" s="950"/>
      <c r="DS122" s="950"/>
      <c r="DT122" s="950"/>
      <c r="DU122" s="950"/>
      <c r="DV122" s="951">
        <v>10.199999999999999</v>
      </c>
      <c r="DW122" s="951"/>
      <c r="DX122" s="951"/>
      <c r="DY122" s="951"/>
      <c r="DZ122" s="952"/>
    </row>
    <row r="123" spans="1:130" s="199" customFormat="1" ht="26.25" customHeight="1">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451</v>
      </c>
      <c r="BP123" s="1036"/>
      <c r="BQ123" s="1095">
        <v>76515456</v>
      </c>
      <c r="BR123" s="1096"/>
      <c r="BS123" s="1096"/>
      <c r="BT123" s="1096"/>
      <c r="BU123" s="1096"/>
      <c r="BV123" s="1096">
        <v>78986184</v>
      </c>
      <c r="BW123" s="1096"/>
      <c r="BX123" s="1096"/>
      <c r="BY123" s="1096"/>
      <c r="BZ123" s="1096"/>
      <c r="CA123" s="1096">
        <v>81830914</v>
      </c>
      <c r="CB123" s="1096"/>
      <c r="CC123" s="1096"/>
      <c r="CD123" s="1096"/>
      <c r="CE123" s="1096"/>
      <c r="CF123" s="1029"/>
      <c r="CG123" s="1030"/>
      <c r="CH123" s="1030"/>
      <c r="CI123" s="1030"/>
      <c r="CJ123" s="1031"/>
      <c r="CK123" s="1040"/>
      <c r="CL123" s="1041"/>
      <c r="CM123" s="1041"/>
      <c r="CN123" s="1041"/>
      <c r="CO123" s="1042"/>
      <c r="CP123" s="1050" t="s">
        <v>388</v>
      </c>
      <c r="CQ123" s="1051"/>
      <c r="CR123" s="1051"/>
      <c r="CS123" s="1051"/>
      <c r="CT123" s="1051"/>
      <c r="CU123" s="1051"/>
      <c r="CV123" s="1051"/>
      <c r="CW123" s="1051"/>
      <c r="CX123" s="1051"/>
      <c r="CY123" s="1051"/>
      <c r="CZ123" s="1051"/>
      <c r="DA123" s="1051"/>
      <c r="DB123" s="1051"/>
      <c r="DC123" s="1051"/>
      <c r="DD123" s="1051"/>
      <c r="DE123" s="1051"/>
      <c r="DF123" s="1052"/>
      <c r="DG123" s="988">
        <v>815719</v>
      </c>
      <c r="DH123" s="989"/>
      <c r="DI123" s="989"/>
      <c r="DJ123" s="989"/>
      <c r="DK123" s="990"/>
      <c r="DL123" s="991">
        <v>2523628</v>
      </c>
      <c r="DM123" s="989"/>
      <c r="DN123" s="989"/>
      <c r="DO123" s="989"/>
      <c r="DP123" s="990"/>
      <c r="DQ123" s="991">
        <v>732534</v>
      </c>
      <c r="DR123" s="989"/>
      <c r="DS123" s="989"/>
      <c r="DT123" s="989"/>
      <c r="DU123" s="990"/>
      <c r="DV123" s="992">
        <v>2.8</v>
      </c>
      <c r="DW123" s="993"/>
      <c r="DX123" s="993"/>
      <c r="DY123" s="993"/>
      <c r="DZ123" s="994"/>
    </row>
    <row r="124" spans="1:130" s="199" customFormat="1" ht="26.25" customHeight="1" thickBot="1">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452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51.7</v>
      </c>
      <c r="BR124" s="1058"/>
      <c r="BS124" s="1058"/>
      <c r="BT124" s="1058"/>
      <c r="BU124" s="1058"/>
      <c r="BV124" s="1058">
        <v>56.8</v>
      </c>
      <c r="BW124" s="1058"/>
      <c r="BX124" s="1058"/>
      <c r="BY124" s="1058"/>
      <c r="BZ124" s="1058"/>
      <c r="CA124" s="1058">
        <v>25.1</v>
      </c>
      <c r="CB124" s="1058"/>
      <c r="CC124" s="1058"/>
      <c r="CD124" s="1058"/>
      <c r="CE124" s="1058"/>
      <c r="CF124" s="1059"/>
      <c r="CG124" s="1060"/>
      <c r="CH124" s="1060"/>
      <c r="CI124" s="1060"/>
      <c r="CJ124" s="1061"/>
      <c r="CK124" s="1043"/>
      <c r="CL124" s="1043"/>
      <c r="CM124" s="1043"/>
      <c r="CN124" s="1043"/>
      <c r="CO124" s="1044"/>
      <c r="CP124" s="1050" t="s">
        <v>453</v>
      </c>
      <c r="CQ124" s="1051"/>
      <c r="CR124" s="1051"/>
      <c r="CS124" s="1051"/>
      <c r="CT124" s="1051"/>
      <c r="CU124" s="1051"/>
      <c r="CV124" s="1051"/>
      <c r="CW124" s="1051"/>
      <c r="CX124" s="1051"/>
      <c r="CY124" s="1051"/>
      <c r="CZ124" s="1051"/>
      <c r="DA124" s="1051"/>
      <c r="DB124" s="1051"/>
      <c r="DC124" s="1051"/>
      <c r="DD124" s="1051"/>
      <c r="DE124" s="1051"/>
      <c r="DF124" s="1052"/>
      <c r="DG124" s="1035">
        <v>496043</v>
      </c>
      <c r="DH124" s="1014"/>
      <c r="DI124" s="1014"/>
      <c r="DJ124" s="1014"/>
      <c r="DK124" s="1015"/>
      <c r="DL124" s="1013">
        <v>450495</v>
      </c>
      <c r="DM124" s="1014"/>
      <c r="DN124" s="1014"/>
      <c r="DO124" s="1014"/>
      <c r="DP124" s="1015"/>
      <c r="DQ124" s="1013">
        <v>292648</v>
      </c>
      <c r="DR124" s="1014"/>
      <c r="DS124" s="1014"/>
      <c r="DT124" s="1014"/>
      <c r="DU124" s="1015"/>
      <c r="DV124" s="1016">
        <v>1.1000000000000001</v>
      </c>
      <c r="DW124" s="1017"/>
      <c r="DX124" s="1017"/>
      <c r="DY124" s="1017"/>
      <c r="DZ124" s="1018"/>
    </row>
    <row r="125" spans="1:130" s="199" customFormat="1" ht="26.25" customHeight="1">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454</v>
      </c>
      <c r="CL125" s="1038"/>
      <c r="CM125" s="1038"/>
      <c r="CN125" s="1038"/>
      <c r="CO125" s="1039"/>
      <c r="CP125" s="970" t="s">
        <v>455</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10391</v>
      </c>
      <c r="AB126" s="989"/>
      <c r="AC126" s="989"/>
      <c r="AD126" s="989"/>
      <c r="AE126" s="990"/>
      <c r="AF126" s="991">
        <v>21812</v>
      </c>
      <c r="AG126" s="989"/>
      <c r="AH126" s="989"/>
      <c r="AI126" s="989"/>
      <c r="AJ126" s="990"/>
      <c r="AK126" s="991">
        <v>12378</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456</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457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62902</v>
      </c>
      <c r="AB127" s="989"/>
      <c r="AC127" s="989"/>
      <c r="AD127" s="989"/>
      <c r="AE127" s="990"/>
      <c r="AF127" s="991">
        <v>79931</v>
      </c>
      <c r="AG127" s="989"/>
      <c r="AH127" s="989"/>
      <c r="AI127" s="989"/>
      <c r="AJ127" s="990"/>
      <c r="AK127" s="991">
        <v>73427</v>
      </c>
      <c r="AL127" s="989"/>
      <c r="AM127" s="989"/>
      <c r="AN127" s="989"/>
      <c r="AO127" s="990"/>
      <c r="AP127" s="992">
        <v>0.3</v>
      </c>
      <c r="AQ127" s="993"/>
      <c r="AR127" s="993"/>
      <c r="AS127" s="993"/>
      <c r="AT127" s="994"/>
      <c r="AU127" s="235"/>
      <c r="AV127" s="235"/>
      <c r="AW127" s="235"/>
      <c r="AX127" s="1062" t="s">
        <v>458</v>
      </c>
      <c r="AY127" s="1063"/>
      <c r="AZ127" s="1063"/>
      <c r="BA127" s="1063"/>
      <c r="BB127" s="1063"/>
      <c r="BC127" s="1063"/>
      <c r="BD127" s="1063"/>
      <c r="BE127" s="1064"/>
      <c r="BF127" s="1065" t="s">
        <v>459</v>
      </c>
      <c r="BG127" s="1063"/>
      <c r="BH127" s="1063"/>
      <c r="BI127" s="1063"/>
      <c r="BJ127" s="1063"/>
      <c r="BK127" s="1063"/>
      <c r="BL127" s="1064"/>
      <c r="BM127" s="1065" t="s">
        <v>460</v>
      </c>
      <c r="BN127" s="1063"/>
      <c r="BO127" s="1063"/>
      <c r="BP127" s="1063"/>
      <c r="BQ127" s="1063"/>
      <c r="BR127" s="1063"/>
      <c r="BS127" s="1064"/>
      <c r="BT127" s="1065" t="s">
        <v>461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462</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463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464</v>
      </c>
      <c r="X128" s="1075"/>
      <c r="Y128" s="1075"/>
      <c r="Z128" s="1076"/>
      <c r="AA128" s="1077">
        <v>279210</v>
      </c>
      <c r="AB128" s="1078"/>
      <c r="AC128" s="1078"/>
      <c r="AD128" s="1078"/>
      <c r="AE128" s="1079"/>
      <c r="AF128" s="1080">
        <v>158230</v>
      </c>
      <c r="AG128" s="1078"/>
      <c r="AH128" s="1078"/>
      <c r="AI128" s="1078"/>
      <c r="AJ128" s="1079"/>
      <c r="AK128" s="1080">
        <v>190330</v>
      </c>
      <c r="AL128" s="1078"/>
      <c r="AM128" s="1078"/>
      <c r="AN128" s="1078"/>
      <c r="AO128" s="1079"/>
      <c r="AP128" s="1081"/>
      <c r="AQ128" s="1082"/>
      <c r="AR128" s="1082"/>
      <c r="AS128" s="1082"/>
      <c r="AT128" s="1083"/>
      <c r="AU128" s="235"/>
      <c r="AV128" s="235"/>
      <c r="AW128" s="235"/>
      <c r="AX128" s="918" t="s">
        <v>465</v>
      </c>
      <c r="AY128" s="919"/>
      <c r="AZ128" s="919"/>
      <c r="BA128" s="919"/>
      <c r="BB128" s="919"/>
      <c r="BC128" s="919"/>
      <c r="BD128" s="919"/>
      <c r="BE128" s="920"/>
      <c r="BF128" s="1084" t="s">
        <v>113</v>
      </c>
      <c r="BG128" s="1085"/>
      <c r="BH128" s="1085"/>
      <c r="BI128" s="1085"/>
      <c r="BJ128" s="1085"/>
      <c r="BK128" s="1085"/>
      <c r="BL128" s="1086"/>
      <c r="BM128" s="1084">
        <v>11.71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466</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467</v>
      </c>
      <c r="X129" s="1104"/>
      <c r="Y129" s="1104"/>
      <c r="Z129" s="1105"/>
      <c r="AA129" s="988">
        <v>32382894</v>
      </c>
      <c r="AB129" s="989"/>
      <c r="AC129" s="989"/>
      <c r="AD129" s="989"/>
      <c r="AE129" s="990"/>
      <c r="AF129" s="991">
        <v>32785914</v>
      </c>
      <c r="AG129" s="989"/>
      <c r="AH129" s="989"/>
      <c r="AI129" s="989"/>
      <c r="AJ129" s="990"/>
      <c r="AK129" s="991">
        <v>32114166</v>
      </c>
      <c r="AL129" s="989"/>
      <c r="AM129" s="989"/>
      <c r="AN129" s="989"/>
      <c r="AO129" s="990"/>
      <c r="AP129" s="1106"/>
      <c r="AQ129" s="1107"/>
      <c r="AR129" s="1107"/>
      <c r="AS129" s="1107"/>
      <c r="AT129" s="1108"/>
      <c r="AU129" s="237"/>
      <c r="AV129" s="237"/>
      <c r="AW129" s="237"/>
      <c r="AX129" s="1097" t="s">
        <v>468</v>
      </c>
      <c r="AY129" s="980"/>
      <c r="AZ129" s="980"/>
      <c r="BA129" s="980"/>
      <c r="BB129" s="980"/>
      <c r="BC129" s="980"/>
      <c r="BD129" s="980"/>
      <c r="BE129" s="981"/>
      <c r="BF129" s="1098" t="s">
        <v>113</v>
      </c>
      <c r="BG129" s="1099"/>
      <c r="BH129" s="1099"/>
      <c r="BI129" s="1099"/>
      <c r="BJ129" s="1099"/>
      <c r="BK129" s="1099"/>
      <c r="BL129" s="1100"/>
      <c r="BM129" s="1098">
        <v>16.71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470</v>
      </c>
      <c r="X130" s="1104"/>
      <c r="Y130" s="1104"/>
      <c r="Z130" s="1105"/>
      <c r="AA130" s="988">
        <v>5659804</v>
      </c>
      <c r="AB130" s="989"/>
      <c r="AC130" s="989"/>
      <c r="AD130" s="989"/>
      <c r="AE130" s="990"/>
      <c r="AF130" s="991">
        <v>5742525</v>
      </c>
      <c r="AG130" s="989"/>
      <c r="AH130" s="989"/>
      <c r="AI130" s="989"/>
      <c r="AJ130" s="990"/>
      <c r="AK130" s="991">
        <v>5871516</v>
      </c>
      <c r="AL130" s="989"/>
      <c r="AM130" s="989"/>
      <c r="AN130" s="989"/>
      <c r="AO130" s="990"/>
      <c r="AP130" s="1106"/>
      <c r="AQ130" s="1107"/>
      <c r="AR130" s="1107"/>
      <c r="AS130" s="1107"/>
      <c r="AT130" s="1108"/>
      <c r="AU130" s="237"/>
      <c r="AV130" s="237"/>
      <c r="AW130" s="237"/>
      <c r="AX130" s="1097" t="s">
        <v>471</v>
      </c>
      <c r="AY130" s="980"/>
      <c r="AZ130" s="980"/>
      <c r="BA130" s="980"/>
      <c r="BB130" s="980"/>
      <c r="BC130" s="980"/>
      <c r="BD130" s="980"/>
      <c r="BE130" s="981"/>
      <c r="BF130" s="1134">
        <v>7.4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472</v>
      </c>
      <c r="X131" s="1142"/>
      <c r="Y131" s="1142"/>
      <c r="Z131" s="1143"/>
      <c r="AA131" s="1035">
        <v>26723090</v>
      </c>
      <c r="AB131" s="1014"/>
      <c r="AC131" s="1014"/>
      <c r="AD131" s="1014"/>
      <c r="AE131" s="1015"/>
      <c r="AF131" s="1013">
        <v>27043389</v>
      </c>
      <c r="AG131" s="1014"/>
      <c r="AH131" s="1014"/>
      <c r="AI131" s="1014"/>
      <c r="AJ131" s="1015"/>
      <c r="AK131" s="1013">
        <v>26242650</v>
      </c>
      <c r="AL131" s="1014"/>
      <c r="AM131" s="1014"/>
      <c r="AN131" s="1014"/>
      <c r="AO131" s="1015"/>
      <c r="AP131" s="1144"/>
      <c r="AQ131" s="1145"/>
      <c r="AR131" s="1145"/>
      <c r="AS131" s="1145"/>
      <c r="AT131" s="1146"/>
      <c r="AU131" s="237"/>
      <c r="AV131" s="237"/>
      <c r="AW131" s="237"/>
      <c r="AX131" s="1116" t="s">
        <v>473</v>
      </c>
      <c r="AY131" s="1067"/>
      <c r="AZ131" s="1067"/>
      <c r="BA131" s="1067"/>
      <c r="BB131" s="1067"/>
      <c r="BC131" s="1067"/>
      <c r="BD131" s="1067"/>
      <c r="BE131" s="1068"/>
      <c r="BF131" s="1117">
        <v>25.1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475</v>
      </c>
      <c r="W132" s="1127"/>
      <c r="X132" s="1127"/>
      <c r="Y132" s="1127"/>
      <c r="Z132" s="1128"/>
      <c r="AA132" s="1129">
        <v>8.1970647860000003</v>
      </c>
      <c r="AB132" s="1130"/>
      <c r="AC132" s="1130"/>
      <c r="AD132" s="1130"/>
      <c r="AE132" s="1131"/>
      <c r="AF132" s="1132">
        <v>7.5766687380000004</v>
      </c>
      <c r="AG132" s="1130"/>
      <c r="AH132" s="1130"/>
      <c r="AI132" s="1130"/>
      <c r="AJ132" s="1131"/>
      <c r="AK132" s="1132">
        <v>6.6011020909999996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476</v>
      </c>
      <c r="W133" s="1110"/>
      <c r="X133" s="1110"/>
      <c r="Y133" s="1110"/>
      <c r="Z133" s="1111"/>
      <c r="AA133" s="1112">
        <v>9.6999999999999993</v>
      </c>
      <c r="AB133" s="1113"/>
      <c r="AC133" s="1113"/>
      <c r="AD133" s="1113"/>
      <c r="AE133" s="1114"/>
      <c r="AF133" s="1112">
        <v>8.4</v>
      </c>
      <c r="AG133" s="1113"/>
      <c r="AH133" s="1113"/>
      <c r="AI133" s="1113"/>
      <c r="AJ133" s="1114"/>
      <c r="AK133" s="1112">
        <v>7.4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B1" zoomScale="70" zoomScaleNormal="85" zoomScaleSheetLayoutView="70" workbookViewId="0">
      <selection activeCell="B1" sqref="B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477</v>
      </c>
      <c r="B5" s="248"/>
      <c r="C5" s="248"/>
      <c r="D5" s="248"/>
      <c r="E5" s="248"/>
      <c r="F5" s="248"/>
      <c r="G5" s="248"/>
      <c r="H5" s="248"/>
      <c r="I5" s="248"/>
      <c r="J5" s="248"/>
      <c r="K5" s="248"/>
      <c r="L5" s="248"/>
      <c r="M5" s="248"/>
      <c r="N5" s="248"/>
      <c r="O5" s="249"/>
    </row>
    <row r="6" spans="1:16">
      <c r="A6" s="250"/>
      <c r="B6" s="246"/>
      <c r="C6" s="246"/>
      <c r="D6" s="246"/>
      <c r="E6" s="246"/>
      <c r="F6" s="246"/>
      <c r="G6" s="251" t="s">
        <v>478</v>
      </c>
      <c r="H6" s="251"/>
      <c r="I6" s="251"/>
      <c r="J6" s="251"/>
      <c r="K6" s="246"/>
      <c r="L6" s="246"/>
      <c r="M6" s="246"/>
      <c r="N6" s="246"/>
    </row>
    <row r="7" spans="1:16">
      <c r="A7" s="250"/>
      <c r="B7" s="246"/>
      <c r="C7" s="246"/>
      <c r="D7" s="246"/>
      <c r="E7" s="246"/>
      <c r="F7" s="246"/>
      <c r="G7" s="253"/>
      <c r="H7" s="254"/>
      <c r="I7" s="254"/>
      <c r="J7" s="255"/>
      <c r="K7" s="1150" t="s">
        <v>479</v>
      </c>
      <c r="L7" s="256"/>
      <c r="M7" s="257" t="s">
        <v>480</v>
      </c>
      <c r="N7" s="258"/>
    </row>
    <row r="8" spans="1:16">
      <c r="A8" s="250"/>
      <c r="B8" s="246"/>
      <c r="C8" s="246"/>
      <c r="D8" s="246"/>
      <c r="E8" s="246"/>
      <c r="F8" s="246"/>
      <c r="G8" s="259"/>
      <c r="H8" s="260"/>
      <c r="I8" s="260"/>
      <c r="J8" s="261"/>
      <c r="K8" s="1151"/>
      <c r="L8" s="262" t="s">
        <v>481</v>
      </c>
      <c r="M8" s="263" t="s">
        <v>482</v>
      </c>
      <c r="N8" s="264" t="s">
        <v>483</v>
      </c>
    </row>
    <row r="9" spans="1:16">
      <c r="A9" s="250"/>
      <c r="B9" s="246"/>
      <c r="C9" s="246"/>
      <c r="D9" s="246"/>
      <c r="E9" s="246"/>
      <c r="F9" s="246"/>
      <c r="G9" s="1152" t="s">
        <v>484</v>
      </c>
      <c r="H9" s="1153"/>
      <c r="I9" s="1153"/>
      <c r="J9" s="1154"/>
      <c r="K9" s="265">
        <v>8900524</v>
      </c>
      <c r="L9" s="266">
        <v>95455</v>
      </c>
      <c r="M9" s="267">
        <v>72433</v>
      </c>
      <c r="N9" s="268">
        <v>31.8</v>
      </c>
    </row>
    <row r="10" spans="1:16">
      <c r="A10" s="250"/>
      <c r="B10" s="246"/>
      <c r="C10" s="246"/>
      <c r="D10" s="246"/>
      <c r="E10" s="246"/>
      <c r="F10" s="246"/>
      <c r="G10" s="1152" t="s">
        <v>485</v>
      </c>
      <c r="H10" s="1153"/>
      <c r="I10" s="1153"/>
      <c r="J10" s="1154"/>
      <c r="K10" s="269">
        <v>1016253</v>
      </c>
      <c r="L10" s="270">
        <v>10899</v>
      </c>
      <c r="M10" s="271">
        <v>5807</v>
      </c>
      <c r="N10" s="272">
        <v>87.7</v>
      </c>
    </row>
    <row r="11" spans="1:16" ht="13.5" customHeight="1">
      <c r="A11" s="250"/>
      <c r="B11" s="246"/>
      <c r="C11" s="246"/>
      <c r="D11" s="246"/>
      <c r="E11" s="246"/>
      <c r="F11" s="246"/>
      <c r="G11" s="1152" t="s">
        <v>486</v>
      </c>
      <c r="H11" s="1153"/>
      <c r="I11" s="1153"/>
      <c r="J11" s="1154"/>
      <c r="K11" s="269">
        <v>65393</v>
      </c>
      <c r="L11" s="270">
        <v>701</v>
      </c>
      <c r="M11" s="271">
        <v>5465</v>
      </c>
      <c r="N11" s="272">
        <v>-87.2</v>
      </c>
    </row>
    <row r="12" spans="1:16" ht="13.5" customHeight="1">
      <c r="A12" s="250"/>
      <c r="B12" s="246"/>
      <c r="C12" s="246"/>
      <c r="D12" s="246"/>
      <c r="E12" s="246"/>
      <c r="F12" s="246"/>
      <c r="G12" s="1152" t="s">
        <v>487</v>
      </c>
      <c r="H12" s="1153"/>
      <c r="I12" s="1153"/>
      <c r="J12" s="1154"/>
      <c r="K12" s="269">
        <v>11584</v>
      </c>
      <c r="L12" s="270">
        <v>124</v>
      </c>
      <c r="M12" s="271">
        <v>1191</v>
      </c>
      <c r="N12" s="272">
        <v>-89.6</v>
      </c>
    </row>
    <row r="13" spans="1:16" ht="13.5" customHeight="1">
      <c r="A13" s="250"/>
      <c r="B13" s="246"/>
      <c r="C13" s="246"/>
      <c r="D13" s="246"/>
      <c r="E13" s="246"/>
      <c r="F13" s="246"/>
      <c r="G13" s="1152" t="s">
        <v>488</v>
      </c>
      <c r="H13" s="1153"/>
      <c r="I13" s="1153"/>
      <c r="J13" s="1154"/>
      <c r="K13" s="269" t="s">
        <v>489</v>
      </c>
      <c r="L13" s="270" t="s">
        <v>489</v>
      </c>
      <c r="M13" s="271">
        <v>3</v>
      </c>
      <c r="N13" s="272" t="s">
        <v>489</v>
      </c>
    </row>
    <row r="14" spans="1:16" ht="13.5" customHeight="1">
      <c r="A14" s="250"/>
      <c r="B14" s="246"/>
      <c r="C14" s="246"/>
      <c r="D14" s="246"/>
      <c r="E14" s="246"/>
      <c r="F14" s="246"/>
      <c r="G14" s="1152" t="s">
        <v>490</v>
      </c>
      <c r="H14" s="1153"/>
      <c r="I14" s="1153"/>
      <c r="J14" s="1154"/>
      <c r="K14" s="269">
        <v>427647</v>
      </c>
      <c r="L14" s="270">
        <v>4586</v>
      </c>
      <c r="M14" s="271">
        <v>3078</v>
      </c>
      <c r="N14" s="272">
        <v>49</v>
      </c>
    </row>
    <row r="15" spans="1:16" ht="13.5" customHeight="1">
      <c r="A15" s="250"/>
      <c r="B15" s="246"/>
      <c r="C15" s="246"/>
      <c r="D15" s="246"/>
      <c r="E15" s="246"/>
      <c r="F15" s="246"/>
      <c r="G15" s="1152" t="s">
        <v>491</v>
      </c>
      <c r="H15" s="1153"/>
      <c r="I15" s="1153"/>
      <c r="J15" s="1154"/>
      <c r="K15" s="269">
        <v>110514</v>
      </c>
      <c r="L15" s="270">
        <v>1185</v>
      </c>
      <c r="M15" s="271">
        <v>1624</v>
      </c>
      <c r="N15" s="272">
        <v>-27</v>
      </c>
    </row>
    <row r="16" spans="1:16">
      <c r="A16" s="250"/>
      <c r="B16" s="246"/>
      <c r="C16" s="246"/>
      <c r="D16" s="246"/>
      <c r="E16" s="246"/>
      <c r="F16" s="246"/>
      <c r="G16" s="1155" t="s">
        <v>492</v>
      </c>
      <c r="H16" s="1156"/>
      <c r="I16" s="1156"/>
      <c r="J16" s="1157"/>
      <c r="K16" s="270">
        <v>-1237116</v>
      </c>
      <c r="L16" s="270">
        <v>-13268</v>
      </c>
      <c r="M16" s="271">
        <v>-7680</v>
      </c>
      <c r="N16" s="272">
        <v>72.8</v>
      </c>
    </row>
    <row r="17" spans="1:16">
      <c r="A17" s="250"/>
      <c r="B17" s="246"/>
      <c r="C17" s="246"/>
      <c r="D17" s="246"/>
      <c r="E17" s="246"/>
      <c r="F17" s="246"/>
      <c r="G17" s="1155" t="s">
        <v>171</v>
      </c>
      <c r="H17" s="1156"/>
      <c r="I17" s="1156"/>
      <c r="J17" s="1157"/>
      <c r="K17" s="270">
        <v>9294799</v>
      </c>
      <c r="L17" s="270">
        <v>99684</v>
      </c>
      <c r="M17" s="271">
        <v>81920</v>
      </c>
      <c r="N17" s="272">
        <v>21.7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493</v>
      </c>
      <c r="H19" s="246"/>
      <c r="I19" s="246"/>
      <c r="J19" s="246"/>
      <c r="K19" s="246"/>
      <c r="L19" s="246"/>
      <c r="M19" s="246"/>
      <c r="N19" s="246"/>
    </row>
    <row r="20" spans="1:16">
      <c r="A20" s="250"/>
      <c r="B20" s="246"/>
      <c r="C20" s="246"/>
      <c r="D20" s="246"/>
      <c r="E20" s="246"/>
      <c r="F20" s="246"/>
      <c r="G20" s="274"/>
      <c r="H20" s="275"/>
      <c r="I20" s="275"/>
      <c r="J20" s="276"/>
      <c r="K20" s="277" t="s">
        <v>494</v>
      </c>
      <c r="L20" s="278" t="s">
        <v>495</v>
      </c>
      <c r="M20" s="279" t="s">
        <v>496</v>
      </c>
      <c r="N20" s="280"/>
    </row>
    <row r="21" spans="1:16" s="286" customFormat="1">
      <c r="A21" s="281"/>
      <c r="B21" s="251"/>
      <c r="C21" s="251"/>
      <c r="D21" s="251"/>
      <c r="E21" s="251"/>
      <c r="F21" s="251"/>
      <c r="G21" s="1147" t="s">
        <v>497</v>
      </c>
      <c r="H21" s="1148"/>
      <c r="I21" s="1148"/>
      <c r="J21" s="1149"/>
      <c r="K21" s="282">
        <v>10.7</v>
      </c>
      <c r="L21" s="283">
        <v>8.2100000000000009</v>
      </c>
      <c r="M21" s="284">
        <v>2.4900000000000002</v>
      </c>
      <c r="N21" s="251"/>
      <c r="O21" s="285"/>
      <c r="P21" s="281"/>
    </row>
    <row r="22" spans="1:16" s="286" customFormat="1">
      <c r="A22" s="281"/>
      <c r="B22" s="251"/>
      <c r="C22" s="251"/>
      <c r="D22" s="251"/>
      <c r="E22" s="251"/>
      <c r="F22" s="251"/>
      <c r="G22" s="1147" t="s">
        <v>498</v>
      </c>
      <c r="H22" s="1148"/>
      <c r="I22" s="1148"/>
      <c r="J22" s="1149"/>
      <c r="K22" s="287">
        <v>97</v>
      </c>
      <c r="L22" s="288">
        <v>98.1</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501</v>
      </c>
      <c r="H29" s="251"/>
      <c r="I29" s="251"/>
      <c r="J29" s="251"/>
      <c r="K29" s="246"/>
      <c r="L29" s="246"/>
      <c r="M29" s="246"/>
      <c r="N29" s="246"/>
      <c r="O29" s="295"/>
    </row>
    <row r="30" spans="1:16">
      <c r="A30" s="250"/>
      <c r="B30" s="246"/>
      <c r="C30" s="246"/>
      <c r="D30" s="246"/>
      <c r="E30" s="246"/>
      <c r="F30" s="246"/>
      <c r="G30" s="253"/>
      <c r="H30" s="254"/>
      <c r="I30" s="254"/>
      <c r="J30" s="255"/>
      <c r="K30" s="1150" t="s">
        <v>479</v>
      </c>
      <c r="L30" s="256"/>
      <c r="M30" s="257" t="s">
        <v>480</v>
      </c>
      <c r="N30" s="258"/>
    </row>
    <row r="31" spans="1:16">
      <c r="A31" s="250"/>
      <c r="B31" s="246"/>
      <c r="C31" s="246"/>
      <c r="D31" s="246"/>
      <c r="E31" s="246"/>
      <c r="F31" s="246"/>
      <c r="G31" s="259"/>
      <c r="H31" s="260"/>
      <c r="I31" s="260"/>
      <c r="J31" s="261"/>
      <c r="K31" s="1151"/>
      <c r="L31" s="262" t="s">
        <v>481</v>
      </c>
      <c r="M31" s="263" t="s">
        <v>482</v>
      </c>
      <c r="N31" s="264" t="s">
        <v>483</v>
      </c>
    </row>
    <row r="32" spans="1:16" ht="27" customHeight="1">
      <c r="A32" s="250"/>
      <c r="B32" s="246"/>
      <c r="C32" s="246"/>
      <c r="D32" s="246"/>
      <c r="E32" s="246"/>
      <c r="F32" s="246"/>
      <c r="G32" s="1163" t="s">
        <v>502</v>
      </c>
      <c r="H32" s="1164"/>
      <c r="I32" s="1164"/>
      <c r="J32" s="1165"/>
      <c r="K32" s="296">
        <v>6344015</v>
      </c>
      <c r="L32" s="296">
        <v>68037</v>
      </c>
      <c r="M32" s="297">
        <v>53781</v>
      </c>
      <c r="N32" s="298">
        <v>26.5</v>
      </c>
    </row>
    <row r="33" spans="1:16" ht="13.5" customHeight="1">
      <c r="A33" s="250"/>
      <c r="B33" s="246"/>
      <c r="C33" s="246"/>
      <c r="D33" s="246"/>
      <c r="E33" s="246"/>
      <c r="F33" s="246"/>
      <c r="G33" s="1163" t="s">
        <v>503</v>
      </c>
      <c r="H33" s="1164"/>
      <c r="I33" s="1164"/>
      <c r="J33" s="1165"/>
      <c r="K33" s="296" t="s">
        <v>489</v>
      </c>
      <c r="L33" s="296" t="s">
        <v>489</v>
      </c>
      <c r="M33" s="297" t="s">
        <v>489</v>
      </c>
      <c r="N33" s="298" t="s">
        <v>489</v>
      </c>
    </row>
    <row r="34" spans="1:16" ht="27" customHeight="1">
      <c r="A34" s="250"/>
      <c r="B34" s="246"/>
      <c r="C34" s="246"/>
      <c r="D34" s="246"/>
      <c r="E34" s="246"/>
      <c r="F34" s="246"/>
      <c r="G34" s="1163" t="s">
        <v>504</v>
      </c>
      <c r="H34" s="1164"/>
      <c r="I34" s="1164"/>
      <c r="J34" s="1165"/>
      <c r="K34" s="296" t="s">
        <v>489</v>
      </c>
      <c r="L34" s="296" t="s">
        <v>489</v>
      </c>
      <c r="M34" s="297">
        <v>41</v>
      </c>
      <c r="N34" s="298" t="s">
        <v>489</v>
      </c>
    </row>
    <row r="35" spans="1:16" ht="27" customHeight="1">
      <c r="A35" s="250"/>
      <c r="B35" s="246"/>
      <c r="C35" s="246"/>
      <c r="D35" s="246"/>
      <c r="E35" s="246"/>
      <c r="F35" s="246"/>
      <c r="G35" s="1163" t="s">
        <v>505</v>
      </c>
      <c r="H35" s="1164"/>
      <c r="I35" s="1164"/>
      <c r="J35" s="1165"/>
      <c r="K35" s="296">
        <v>1364330</v>
      </c>
      <c r="L35" s="296">
        <v>14632</v>
      </c>
      <c r="M35" s="297">
        <v>14373</v>
      </c>
      <c r="N35" s="298">
        <v>1.8</v>
      </c>
    </row>
    <row r="36" spans="1:16" ht="27" customHeight="1">
      <c r="A36" s="250"/>
      <c r="B36" s="246"/>
      <c r="C36" s="246"/>
      <c r="D36" s="246"/>
      <c r="E36" s="246"/>
      <c r="F36" s="246"/>
      <c r="G36" s="1163" t="s">
        <v>506</v>
      </c>
      <c r="H36" s="1164"/>
      <c r="I36" s="1164"/>
      <c r="J36" s="1165"/>
      <c r="K36" s="296" t="s">
        <v>489</v>
      </c>
      <c r="L36" s="296" t="s">
        <v>489</v>
      </c>
      <c r="M36" s="297">
        <v>1414</v>
      </c>
      <c r="N36" s="298" t="s">
        <v>489</v>
      </c>
    </row>
    <row r="37" spans="1:16" ht="13.5" customHeight="1">
      <c r="A37" s="250"/>
      <c r="B37" s="246"/>
      <c r="C37" s="246"/>
      <c r="D37" s="246"/>
      <c r="E37" s="246"/>
      <c r="F37" s="246"/>
      <c r="G37" s="1163" t="s">
        <v>507</v>
      </c>
      <c r="H37" s="1164"/>
      <c r="I37" s="1164"/>
      <c r="J37" s="1165"/>
      <c r="K37" s="296">
        <v>85805</v>
      </c>
      <c r="L37" s="296">
        <v>920</v>
      </c>
      <c r="M37" s="297">
        <v>886</v>
      </c>
      <c r="N37" s="298">
        <v>3.8</v>
      </c>
    </row>
    <row r="38" spans="1:16" ht="27" customHeight="1">
      <c r="A38" s="250"/>
      <c r="B38" s="246"/>
      <c r="C38" s="246"/>
      <c r="D38" s="246"/>
      <c r="E38" s="246"/>
      <c r="F38" s="246"/>
      <c r="G38" s="1166" t="s">
        <v>508</v>
      </c>
      <c r="H38" s="1167"/>
      <c r="I38" s="1167"/>
      <c r="J38" s="1168"/>
      <c r="K38" s="299" t="s">
        <v>489</v>
      </c>
      <c r="L38" s="299" t="s">
        <v>489</v>
      </c>
      <c r="M38" s="300">
        <v>2</v>
      </c>
      <c r="N38" s="301" t="s">
        <v>489</v>
      </c>
      <c r="O38" s="295"/>
    </row>
    <row r="39" spans="1:16">
      <c r="A39" s="250"/>
      <c r="B39" s="246"/>
      <c r="C39" s="246"/>
      <c r="D39" s="246"/>
      <c r="E39" s="246"/>
      <c r="F39" s="246"/>
      <c r="G39" s="1166" t="s">
        <v>509</v>
      </c>
      <c r="H39" s="1167"/>
      <c r="I39" s="1167"/>
      <c r="J39" s="1168"/>
      <c r="K39" s="302">
        <v>-190330</v>
      </c>
      <c r="L39" s="302">
        <v>-2041</v>
      </c>
      <c r="M39" s="303">
        <v>-4261</v>
      </c>
      <c r="N39" s="304">
        <v>-52.1</v>
      </c>
      <c r="O39" s="295"/>
    </row>
    <row r="40" spans="1:16" ht="27" customHeight="1">
      <c r="A40" s="250"/>
      <c r="B40" s="246"/>
      <c r="C40" s="246"/>
      <c r="D40" s="246"/>
      <c r="E40" s="246"/>
      <c r="F40" s="246"/>
      <c r="G40" s="1163" t="s">
        <v>510</v>
      </c>
      <c r="H40" s="1164"/>
      <c r="I40" s="1164"/>
      <c r="J40" s="1165"/>
      <c r="K40" s="302">
        <v>-5871516</v>
      </c>
      <c r="L40" s="302">
        <v>-62970</v>
      </c>
      <c r="M40" s="303">
        <v>-47768</v>
      </c>
      <c r="N40" s="304">
        <v>31.8</v>
      </c>
      <c r="O40" s="295"/>
    </row>
    <row r="41" spans="1:16">
      <c r="A41" s="250"/>
      <c r="B41" s="246"/>
      <c r="C41" s="246"/>
      <c r="D41" s="246"/>
      <c r="E41" s="246"/>
      <c r="F41" s="246"/>
      <c r="G41" s="1169" t="s">
        <v>282</v>
      </c>
      <c r="H41" s="1170"/>
      <c r="I41" s="1170"/>
      <c r="J41" s="1171"/>
      <c r="K41" s="296">
        <v>1732304</v>
      </c>
      <c r="L41" s="302">
        <v>18578</v>
      </c>
      <c r="M41" s="303">
        <v>18468</v>
      </c>
      <c r="N41" s="304">
        <v>0.6</v>
      </c>
      <c r="O41" s="295"/>
    </row>
    <row r="42" spans="1:16">
      <c r="A42" s="250"/>
      <c r="B42" s="246"/>
      <c r="C42" s="246"/>
      <c r="D42" s="246"/>
      <c r="E42" s="246"/>
      <c r="F42" s="246"/>
      <c r="G42" s="305" t="s">
        <v>511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512</v>
      </c>
      <c r="B47" s="246"/>
      <c r="C47" s="246"/>
      <c r="D47" s="246"/>
      <c r="E47" s="246"/>
      <c r="F47" s="246"/>
      <c r="G47" s="246"/>
      <c r="H47" s="246"/>
      <c r="I47" s="246"/>
      <c r="J47" s="246"/>
      <c r="K47" s="246"/>
      <c r="L47" s="246"/>
      <c r="M47" s="246"/>
      <c r="N47" s="246"/>
    </row>
    <row r="48" spans="1:16">
      <c r="A48" s="250"/>
      <c r="B48" s="246"/>
      <c r="C48" s="246"/>
      <c r="D48" s="246"/>
      <c r="E48" s="246"/>
      <c r="F48" s="246"/>
      <c r="G48" s="310" t="s">
        <v>513</v>
      </c>
      <c r="H48" s="310"/>
      <c r="I48" s="310"/>
      <c r="J48" s="310"/>
      <c r="K48" s="310"/>
      <c r="L48" s="310"/>
      <c r="M48" s="311"/>
      <c r="N48" s="310"/>
    </row>
    <row r="49" spans="1:14" ht="13.5" customHeight="1">
      <c r="A49" s="250"/>
      <c r="B49" s="246"/>
      <c r="C49" s="246"/>
      <c r="D49" s="246"/>
      <c r="E49" s="246"/>
      <c r="F49" s="246"/>
      <c r="G49" s="312"/>
      <c r="H49" s="313"/>
      <c r="I49" s="1158" t="s">
        <v>479</v>
      </c>
      <c r="J49" s="1160" t="s">
        <v>514</v>
      </c>
      <c r="K49" s="1161"/>
      <c r="L49" s="1161"/>
      <c r="M49" s="1161"/>
      <c r="N49" s="1162"/>
    </row>
    <row r="50" spans="1:14">
      <c r="A50" s="250"/>
      <c r="B50" s="246"/>
      <c r="C50" s="246"/>
      <c r="D50" s="246"/>
      <c r="E50" s="246"/>
      <c r="F50" s="246"/>
      <c r="G50" s="314"/>
      <c r="H50" s="315"/>
      <c r="I50" s="1159"/>
      <c r="J50" s="316" t="s">
        <v>515</v>
      </c>
      <c r="K50" s="317" t="s">
        <v>516</v>
      </c>
      <c r="L50" s="318" t="s">
        <v>517</v>
      </c>
      <c r="M50" s="319" t="s">
        <v>518</v>
      </c>
      <c r="N50" s="320" t="s">
        <v>519</v>
      </c>
    </row>
    <row r="51" spans="1:14">
      <c r="A51" s="250"/>
      <c r="B51" s="246"/>
      <c r="C51" s="246"/>
      <c r="D51" s="246"/>
      <c r="E51" s="246"/>
      <c r="F51" s="246"/>
      <c r="G51" s="312" t="s">
        <v>520</v>
      </c>
      <c r="H51" s="313"/>
      <c r="I51" s="321">
        <v>7334503</v>
      </c>
      <c r="J51" s="322">
        <v>74846</v>
      </c>
      <c r="K51" s="323">
        <v>-28.8</v>
      </c>
      <c r="L51" s="324">
        <v>50880</v>
      </c>
      <c r="M51" s="325">
        <v>7</v>
      </c>
      <c r="N51" s="326">
        <v>-35.799999999999997</v>
      </c>
    </row>
    <row r="52" spans="1:14">
      <c r="A52" s="250"/>
      <c r="B52" s="246"/>
      <c r="C52" s="246"/>
      <c r="D52" s="246"/>
      <c r="E52" s="246"/>
      <c r="F52" s="246"/>
      <c r="G52" s="327"/>
      <c r="H52" s="328" t="s">
        <v>521</v>
      </c>
      <c r="I52" s="329">
        <v>4320224</v>
      </c>
      <c r="J52" s="330">
        <v>44087</v>
      </c>
      <c r="K52" s="331">
        <v>-19.2</v>
      </c>
      <c r="L52" s="332">
        <v>26879</v>
      </c>
      <c r="M52" s="333">
        <v>2.4</v>
      </c>
      <c r="N52" s="334">
        <v>-21.6</v>
      </c>
    </row>
    <row r="53" spans="1:14">
      <c r="A53" s="250"/>
      <c r="B53" s="246"/>
      <c r="C53" s="246"/>
      <c r="D53" s="246"/>
      <c r="E53" s="246"/>
      <c r="F53" s="246"/>
      <c r="G53" s="312" t="s">
        <v>522</v>
      </c>
      <c r="H53" s="313"/>
      <c r="I53" s="321">
        <v>7001779</v>
      </c>
      <c r="J53" s="322">
        <v>71930</v>
      </c>
      <c r="K53" s="323">
        <v>-3.9</v>
      </c>
      <c r="L53" s="324">
        <v>63956</v>
      </c>
      <c r="M53" s="325">
        <v>25.7</v>
      </c>
      <c r="N53" s="326">
        <v>-29.6</v>
      </c>
    </row>
    <row r="54" spans="1:14">
      <c r="A54" s="250"/>
      <c r="B54" s="246"/>
      <c r="C54" s="246"/>
      <c r="D54" s="246"/>
      <c r="E54" s="246"/>
      <c r="F54" s="246"/>
      <c r="G54" s="327"/>
      <c r="H54" s="328" t="s">
        <v>521</v>
      </c>
      <c r="I54" s="329">
        <v>2789738</v>
      </c>
      <c r="J54" s="330">
        <v>28659</v>
      </c>
      <c r="K54" s="331">
        <v>-35</v>
      </c>
      <c r="L54" s="332">
        <v>29239</v>
      </c>
      <c r="M54" s="333">
        <v>8.8000000000000007</v>
      </c>
      <c r="N54" s="334">
        <v>-43.8</v>
      </c>
    </row>
    <row r="55" spans="1:14">
      <c r="A55" s="250"/>
      <c r="B55" s="246"/>
      <c r="C55" s="246"/>
      <c r="D55" s="246"/>
      <c r="E55" s="246"/>
      <c r="F55" s="246"/>
      <c r="G55" s="312" t="s">
        <v>523</v>
      </c>
      <c r="H55" s="313"/>
      <c r="I55" s="321">
        <v>10993844</v>
      </c>
      <c r="J55" s="322">
        <v>114592</v>
      </c>
      <c r="K55" s="323">
        <v>59.3</v>
      </c>
      <c r="L55" s="324">
        <v>66255</v>
      </c>
      <c r="M55" s="325">
        <v>3.6</v>
      </c>
      <c r="N55" s="326">
        <v>55.7</v>
      </c>
    </row>
    <row r="56" spans="1:14">
      <c r="A56" s="250"/>
      <c r="B56" s="246"/>
      <c r="C56" s="246"/>
      <c r="D56" s="246"/>
      <c r="E56" s="246"/>
      <c r="F56" s="246"/>
      <c r="G56" s="327"/>
      <c r="H56" s="328" t="s">
        <v>521</v>
      </c>
      <c r="I56" s="329">
        <v>2644435</v>
      </c>
      <c r="J56" s="330">
        <v>27564</v>
      </c>
      <c r="K56" s="331">
        <v>-3.8</v>
      </c>
      <c r="L56" s="332">
        <v>31822</v>
      </c>
      <c r="M56" s="333">
        <v>8.8000000000000007</v>
      </c>
      <c r="N56" s="334">
        <v>-12.6</v>
      </c>
    </row>
    <row r="57" spans="1:14">
      <c r="A57" s="250"/>
      <c r="B57" s="246"/>
      <c r="C57" s="246"/>
      <c r="D57" s="246"/>
      <c r="E57" s="246"/>
      <c r="F57" s="246"/>
      <c r="G57" s="312" t="s">
        <v>524</v>
      </c>
      <c r="H57" s="313"/>
      <c r="I57" s="321">
        <v>12717366</v>
      </c>
      <c r="J57" s="322">
        <v>134501</v>
      </c>
      <c r="K57" s="323">
        <v>17.399999999999999</v>
      </c>
      <c r="L57" s="324">
        <v>92247</v>
      </c>
      <c r="M57" s="325">
        <v>39.200000000000003</v>
      </c>
      <c r="N57" s="326">
        <v>-21.8</v>
      </c>
    </row>
    <row r="58" spans="1:14">
      <c r="A58" s="250"/>
      <c r="B58" s="246"/>
      <c r="C58" s="246"/>
      <c r="D58" s="246"/>
      <c r="E58" s="246"/>
      <c r="F58" s="246"/>
      <c r="G58" s="327"/>
      <c r="H58" s="328" t="s">
        <v>521</v>
      </c>
      <c r="I58" s="329">
        <v>2544579</v>
      </c>
      <c r="J58" s="330">
        <v>26912</v>
      </c>
      <c r="K58" s="331">
        <v>-2.4</v>
      </c>
      <c r="L58" s="332">
        <v>37204</v>
      </c>
      <c r="M58" s="333">
        <v>16.899999999999999</v>
      </c>
      <c r="N58" s="334">
        <v>-19.3</v>
      </c>
    </row>
    <row r="59" spans="1:14">
      <c r="A59" s="250"/>
      <c r="B59" s="246"/>
      <c r="C59" s="246"/>
      <c r="D59" s="246"/>
      <c r="E59" s="246"/>
      <c r="F59" s="246"/>
      <c r="G59" s="312" t="s">
        <v>525</v>
      </c>
      <c r="H59" s="313"/>
      <c r="I59" s="321">
        <v>5121742</v>
      </c>
      <c r="J59" s="322">
        <v>54929</v>
      </c>
      <c r="K59" s="323">
        <v>-59.2</v>
      </c>
      <c r="L59" s="324">
        <v>67319</v>
      </c>
      <c r="M59" s="325">
        <v>-27</v>
      </c>
      <c r="N59" s="326">
        <v>-32.200000000000003</v>
      </c>
    </row>
    <row r="60" spans="1:14">
      <c r="A60" s="250"/>
      <c r="B60" s="246"/>
      <c r="C60" s="246"/>
      <c r="D60" s="246"/>
      <c r="E60" s="246"/>
      <c r="F60" s="246"/>
      <c r="G60" s="327"/>
      <c r="H60" s="328" t="s">
        <v>521</v>
      </c>
      <c r="I60" s="335">
        <v>2772551</v>
      </c>
      <c r="J60" s="330">
        <v>29735</v>
      </c>
      <c r="K60" s="331">
        <v>10.5</v>
      </c>
      <c r="L60" s="332">
        <v>38101</v>
      </c>
      <c r="M60" s="333">
        <v>2.4</v>
      </c>
      <c r="N60" s="334">
        <v>8.1</v>
      </c>
    </row>
    <row r="61" spans="1:14">
      <c r="A61" s="250"/>
      <c r="B61" s="246"/>
      <c r="C61" s="246"/>
      <c r="D61" s="246"/>
      <c r="E61" s="246"/>
      <c r="F61" s="246"/>
      <c r="G61" s="312" t="s">
        <v>526</v>
      </c>
      <c r="H61" s="336"/>
      <c r="I61" s="337">
        <v>8633847</v>
      </c>
      <c r="J61" s="338">
        <v>90160</v>
      </c>
      <c r="K61" s="339">
        <v>-3</v>
      </c>
      <c r="L61" s="340">
        <v>68131</v>
      </c>
      <c r="M61" s="341">
        <v>9.6999999999999993</v>
      </c>
      <c r="N61" s="326">
        <v>-12.7</v>
      </c>
    </row>
    <row r="62" spans="1:14">
      <c r="A62" s="250"/>
      <c r="B62" s="246"/>
      <c r="C62" s="246"/>
      <c r="D62" s="246"/>
      <c r="E62" s="246"/>
      <c r="F62" s="246"/>
      <c r="G62" s="327"/>
      <c r="H62" s="328" t="s">
        <v>521</v>
      </c>
      <c r="I62" s="329">
        <v>3014305</v>
      </c>
      <c r="J62" s="330">
        <v>31391</v>
      </c>
      <c r="K62" s="331">
        <v>-10</v>
      </c>
      <c r="L62" s="332">
        <v>32649</v>
      </c>
      <c r="M62" s="333">
        <v>7.9</v>
      </c>
      <c r="N62" s="334">
        <v>-17.899999999999999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2" t="s">
        <v>3</v>
      </c>
      <c r="D47" s="1172"/>
      <c r="E47" s="1173"/>
      <c r="F47" s="11">
        <v>22.33</v>
      </c>
      <c r="G47" s="12">
        <v>24.63</v>
      </c>
      <c r="H47" s="12">
        <v>25.85</v>
      </c>
      <c r="I47" s="12">
        <v>29.75</v>
      </c>
      <c r="J47" s="13">
        <v>30.01</v>
      </c>
    </row>
    <row r="48" spans="2:10" ht="57.75" customHeight="1">
      <c r="B48" s="14"/>
      <c r="C48" s="1174" t="s">
        <v>4</v>
      </c>
      <c r="D48" s="1174"/>
      <c r="E48" s="1175"/>
      <c r="F48" s="15">
        <v>5.2</v>
      </c>
      <c r="G48" s="16">
        <v>4.5199999999999996</v>
      </c>
      <c r="H48" s="16">
        <v>5.51</v>
      </c>
      <c r="I48" s="16">
        <v>5.46</v>
      </c>
      <c r="J48" s="17">
        <v>4.9000000000000004</v>
      </c>
    </row>
    <row r="49" spans="2:10" ht="57.75" customHeight="1" thickBot="1">
      <c r="B49" s="18"/>
      <c r="C49" s="1176" t="s">
        <v>5</v>
      </c>
      <c r="D49" s="1176"/>
      <c r="E49" s="1177"/>
      <c r="F49" s="19">
        <v>2.72</v>
      </c>
      <c r="G49" s="20">
        <v>1.73</v>
      </c>
      <c r="H49" s="20">
        <v>2.04</v>
      </c>
      <c r="I49" s="20">
        <v>4.24</v>
      </c>
      <c r="J49" s="21" t="s">
        <v>533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杉山　岳</cp:lastModifiedBy>
  <cp:lastPrinted>2018-10-18T01:16:12Z</cp:lastPrinted>
  <dcterms:created xsi:type="dcterms:W3CDTF">2018-01-24T03:44:54Z</dcterms:created>
  <dcterms:modified xsi:type="dcterms:W3CDTF">2018-12-12T00:30:37Z</dcterms:modified>
</cp:coreProperties>
</file>