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40.財政状況資料集\R04決算（R06.03.12報告）\10.市→県（追加調査）\回答【財政状況資料集】_052035_横手市＿2022\"/>
    </mc:Choice>
  </mc:AlternateContent>
  <xr:revisionPtr revIDLastSave="0" documentId="13_ncr:1_{702DE613-BE12-4431-A545-196E91583E7E}" xr6:coauthVersionLast="47" xr6:coauthVersionMax="47" xr10:uidLastSave="{00000000-0000-0000-0000-000000000000}"/>
  <bookViews>
    <workbookView xWindow="30" yWindow="30" windowWidth="28770" windowHeight="154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3" i="12" l="1"/>
  <c r="AP63" i="12"/>
  <c r="CR102" i="12"/>
  <c r="AF88" i="12"/>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BE36" i="10"/>
  <c r="C36" i="10"/>
  <c r="CO34" i="10"/>
  <c r="CO35" i="10" s="1"/>
  <c r="CO36" i="10" s="1"/>
  <c r="BW34" i="10"/>
  <c r="BW35" i="10" s="1"/>
  <c r="BW36" i="10" s="1"/>
  <c r="BW37" i="10" s="1"/>
  <c r="BW38" i="10" s="1"/>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<sst xmlns="http://schemas.openxmlformats.org/spreadsheetml/2006/main" count="1101" uniqueCount="602">
  <si>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</si>
  <si>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</si>
  <si>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</si>
  <si>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</si>
  <si>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</si>
  <si>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</si>
  <si>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</si>
  <si>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</si>
  <si>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</si>
  <si>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</si>
  <si>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</si>
  <si>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</si>
  <si>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</si>
  <si>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</si>
  <si>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</si>
  <si>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</si>
  <si>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</si>
  <si>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</si>
  <si>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</si>
  <si>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</si>
  <si>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</si>
  <si>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</si>
  <si>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</si>
  <si>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</si>
  <si>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</si>
  <si>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</si>
  <si>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</si>
  <si>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</si>
  <si>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</si>
  <si>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</si>
  <si>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</si>
  <si>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</si>
  <si>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</si>
  <si>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</si>
  <si>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</si>
  <si>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</si>
  <si>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</si>
  <si>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</si>
  <si>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</si>
  <si>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</si>
  <si>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</si>
  <si>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</si>
  <si>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</si>
  <si>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</si>
  <si>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</si>
  <si>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</si>
  <si>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</si>
  <si>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</si>
  <si>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</si>
  <si>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</si>
  <si>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</si>
  <si>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</si>
  <si>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</si>
  <si>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</si>
  <si>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</si>
  <si>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</si>
  <si>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</si>
  <si>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</si>
  <si>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</si>
  <si>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</si>
  <si>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</si>
  <si>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</si>
  <si>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</si>
  <si>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</si>
  <si>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</si>
  <si>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</si>
  <si>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</si>
  <si>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</si>
  <si>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</si>
  <si>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</si>
  <si>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</si>
  <si>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</si>
  <si>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</si>
  <si>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</si>
  <si>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</si>
  <si>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</si>
  <si>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</si>
  <si>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</si>
  <si>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</si>
  <si>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</si>
  <si>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</si>
  <si>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</si>
  <si>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</si>
  <si>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</si>
  <si>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</si>
  <si>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</si>
  <si>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</si>
  <si>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</si>
  <si>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</si>
  <si>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</si>
  <si>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</si>
  <si>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</si>
  <si>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</si>
  <si>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</si>
  <si>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</si>
  <si>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</si>
  <si>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</si>
  <si>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</si>
  <si>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</si>
  <si>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横手市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</si>
  <si>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</si>
  <si>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</si>
  <si>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</si>
  <si>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</si>
  <si>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</si>
  <si>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</si>
  <si>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</si>
  <si>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</si>
  <si>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</si>
  <si>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</si>
  <si>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</si>
  <si>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</si>
  <si>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</si>
  <si>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</si>
  <si>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</si>
  <si>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</si>
  <si>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</si>
  <si>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</si>
  <si>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</si>
  <si>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</si>
  <si>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</si>
  <si>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</si>
  <si>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</si>
  <si>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</si>
  <si>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</si>
  <si>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</si>
  <si>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</si>
  <si>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</si>
  <si>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</si>
  <si>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</si>
  <si>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</si>
  <si>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</si>
  <si>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</si>
  <si>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</si>
  <si>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</si>
  <si>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</si>
  <si>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</si>
  <si>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</si>
  <si>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</si>
  <si>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</si>
  <si>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</si>
  <si>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</si>
  <si>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</si>
  <si>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</si>
  <si>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</si>
  <si>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</si>
  <si>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</si>
  <si>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</si>
  <si>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</si>
  <si>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</si>
  <si>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</si>
  <si>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</si>
  <si>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</si>
  <si>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</si>
  <si>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</si>
  <si>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</si>
  <si>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</si>
  <si>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</si>
  <si>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</si>
  <si>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</si>
  <si>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</si>
  <si>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</si>
  <si>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</si>
  <si>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</si>
  <si>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</si>
  <si>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</si>
  <si>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</si>
  <si>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</si>
  <si>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</si>
  <si>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</si>
  <si>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</si>
  <si>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</si>
  <si>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</si>
  <si>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</si>
  <si>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</si>
  <si>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</si>
  <si>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</si>
  <si>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</si>
  <si>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</si>
  <si>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</si>
  <si>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</si>
  <si>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</si>
  <si>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</si>
  <si>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</si>
  <si>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</si>
  <si>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</si>
  <si>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</si>
  <si>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</si>
  <si>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</si>
  <si>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</si>
  <si>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</si>
  <si>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</si>
  <si>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</si>
  <si>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</si>
  <si>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</si>
  <si>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</si>
  <si>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</si>
  <si>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</si>
  <si>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</si>
  <si>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</si>
  <si>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</si>
  <si>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</si>
  <si>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</si>
  <si>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</si>
  <si>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</si>
  <si>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</si>
  <si>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</si>
  <si>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</si>
  <si>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</si>
  <si>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</si>
  <si>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</si>
  <si>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</si>
  <si>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</si>
  <si>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</si>
  <si>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秋田県横手市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</si>
  <si>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</si>
  <si>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</si>
  <si>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</si>
  <si>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</si>
  <si>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</si>
  <si>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</si>
  <si>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</si>
  <si>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</si>
  <si>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</si>
  <si>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</si>
  <si>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</si>
  <si>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</si>
  <si>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</si>
  <si>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</si>
  <si>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</si>
  <si>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</si>
  <si>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</si>
  <si>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</si>
  <si>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</si>
  <si>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</si>
  <si>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</si>
  <si>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</si>
  <si>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</si>
  <si>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</si>
  <si>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</si>
  <si>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</si>
  <si>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</si>
  <si>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</si>
  <si>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</si>
  <si>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</si>
  <si>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</si>
  <si>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</si>
  <si>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</si>
  <si>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</si>
  <si>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</si>
  <si>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</si>
  <si>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</si>
  <si>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</si>
  <si>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</si>
  <si>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</si>
  <si>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</si>
  <si>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</si>
  <si>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</si>
  <si>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</si>
  <si>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</si>
  <si>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</si>
  <si>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</si>
  <si>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</si>
  <si>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</si>
  <si>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</si>
  <si>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</si>
  <si>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</si>
  <si>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</si>
  <si>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</si>
  <si>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</si>
  <si>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</si>
  <si>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</si>
  <si>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</si>
  <si>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</si>
  <si>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</si>
  <si>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</si>
  <si>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</si>
  <si>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</si>
  <si>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</si>
  <si>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</si>
  <si>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</si>
  <si>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</si>
  <si>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</si>
  <si>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</si>
  <si>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</si>
  <si>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</si>
  <si>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</si>
  <si>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</si>
  <si>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</si>
  <si>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</si>
  <si>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</si>
  <si>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</si>
  <si>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</si>
  <si>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</si>
  <si>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</si>
  <si>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</si>
  <si>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</si>
  <si>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</si>
  <si>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</si>
  <si>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</si>
  <si>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</si>
  <si>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</si>
  <si>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</si>
  <si>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</si>
  <si>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</si>
  <si>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</si>
  <si>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</si>
  <si>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</si>
  <si>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</si>
  <si>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</si>
  <si>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</si>
  <si>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</si>
  <si>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</si>
  <si>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</si>
  <si>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</si>
  <si>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</si>
  <si>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</si>
  <si>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</si>
  <si>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</si>
  <si>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</si>
  <si>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</si>
  <si>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</si>
  <si>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</si>
  <si>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</si>
  <si>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</si>
  <si>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</si>
  <si>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</si>
  <si>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</si>
  <si>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</si>
  <si>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</si>
  <si>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</si>
  <si>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</si>
  <si>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</si>
  <si>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</si>
  <si>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</si>
  <si>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</si>
  <si>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</si>
  <si>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</si>
  <si>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</si>
  <si>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</si>
  <si>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</si>
  <si>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</si>
  <si>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</si>
  <si>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</si>
  <si>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</si>
  <si>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</si>
  <si>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</si>
  <si>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</si>
  <si>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</si>
  <si>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</si>
  <si>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</si>
  <si>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</si>
  <si>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</si>
  <si>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</si>
  <si>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</si>
  <si>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</si>
  <si>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</si>
  <si>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</si>
  <si>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</si>
  <si>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</si>
  <si>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</si>
  <si>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</si>
  <si>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</si>
  <si>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</si>
  <si>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</si>
  <si>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</si>
  <si>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</si>
  <si>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秋田県横手市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</si>
  <si>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</si>
  <si>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</si>
  <si>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</si>
  <si>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</si>
  <si>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</si>
  <si>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</si>
  <si>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</si>
  <si>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</si>
  <si>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</si>
  <si>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</si>
  <si>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</si>
  <si>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</si>
  <si>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</si>
  <si>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</si>
  <si>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</si>
  <si>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</si>
  <si>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</si>
  <si>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</si>
  <si>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</si>
  <si>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</si>
  <si>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</si>
  <si>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</si>
  <si>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</si>
  <si>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</si>
  <si>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</si>
  <si>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</si>
  <si>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</si>
  <si>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</si>
  <si>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</si>
  <si>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</si>
  <si>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</si>
  <si>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</si>
  <si>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</si>
  <si>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</si>
  <si>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</si>
  <si>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</si>
  <si>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</si>
  <si>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</si>
  <si>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市営介護サービス事業特別会計</t>
    <phoneticPr fontId="5"/>
  </si>
  <si>
    <t>横手市病院事業会計</t>
    <phoneticPr fontId="5"/>
  </si>
  <si>
    <t>横手市水道事業会計</t>
    <phoneticPr fontId="5"/>
  </si>
  <si>
    <t>横手市下水道事業会計</t>
    <phoneticPr fontId="5"/>
  </si>
  <si>
    <t>浄化槽市町村整備推進事業特別会計</t>
    <phoneticPr fontId="5"/>
  </si>
  <si>
    <t>市営温泉施設特別会計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</si>
  <si>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</si>
  <si>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</si>
  <si>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</si>
  <si>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</si>
  <si>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</si>
  <si>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</si>
  <si>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</si>
  <si>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</si>
  <si>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</si>
  <si>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</si>
  <si>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</si>
  <si>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</si>
  <si>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</si>
  <si>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</si>
  <si>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</si>
  <si>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</si>
  <si>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</si>
  <si>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</si>
  <si>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</si>
  <si>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</si>
  <si>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</si>
  <si>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</si>
  <si>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</si>
  <si>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</si>
  <si>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</si>
  <si>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</si>
  <si>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</si>
  <si>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</si>
  <si>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</si>
  <si>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</si>
  <si>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</si>
  <si>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</si>
  <si>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</si>
  <si>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</si>
  <si>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</si>
  <si>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</si>
  <si>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</si>
  <si>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</si>
  <si>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</si>
  <si>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</si>
  <si>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</si>
  <si>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</si>
  <si>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</si>
  <si>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</si>
  <si>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</si>
  <si>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</si>
  <si>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</si>
  <si>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</si>
  <si>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</si>
  <si>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</si>
  <si>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</si>
  <si>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</si>
  <si>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</si>
  <si>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</si>
  <si>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</si>
  <si>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</si>
  <si>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</si>
  <si>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</si>
  <si>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</si>
  <si>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横手市病院事業会計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</si>
  <si>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</si>
  <si>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</si>
  <si>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浄化槽市町村整備推進事業特別会計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</si>
  <si>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</si>
  <si>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</si>
  <si>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</si>
  <si>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</si>
  <si>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</si>
  <si>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</si>
  <si>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</si>
  <si>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</si>
  <si>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</si>
  <si>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</si>
  <si>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</si>
  <si>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</si>
  <si>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</si>
  <si>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</si>
  <si>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</si>
  <si>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</si>
  <si>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</si>
  <si>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</si>
  <si>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</si>
  <si>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</si>
  <si>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</si>
  <si>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</si>
  <si>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</si>
  <si>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</si>
  <si>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</si>
  <si>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</si>
  <si>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</si>
  <si>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</si>
  <si>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</si>
  <si>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</si>
  <si>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</si>
  <si>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</si>
  <si>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</si>
  <si>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</si>
  <si>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</si>
  <si>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</si>
  <si>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</si>
  <si>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</si>
  <si>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</si>
  <si>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</si>
  <si>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</si>
  <si>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</si>
  <si>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</si>
  <si>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</si>
  <si>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</si>
  <si>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</si>
  <si>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</si>
  <si>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</si>
  <si>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</si>
  <si>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</si>
  <si>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</si>
  <si>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</si>
  <si>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</si>
  <si>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</si>
  <si>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</si>
  <si>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</si>
  <si>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</si>
  <si>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</si>
  <si>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</si>
  <si>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</si>
  <si>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</si>
  <si>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</si>
  <si>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</si>
  <si>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</si>
  <si>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</si>
  <si>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</si>
  <si>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</si>
  <si>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</si>
  <si>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</si>
  <si>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</si>
  <si>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</si>
  <si>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</si>
  <si>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</si>
  <si>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</si>
  <si>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</si>
  <si>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</si>
  <si>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</si>
  <si>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</si>
  <si>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</si>
  <si>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</si>
  <si>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</si>
  <si>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</si>
  <si>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</si>
  <si>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0.20</t>
  </si>
  <si>
    <t>▲ 0.36</t>
  </si>
  <si>
    <t>横手市病院事業会計</t>
  </si>
  <si>
    <t>一般会計</t>
  </si>
  <si>
    <t>横手市水道事業会計</t>
  </si>
  <si>
    <t>横手市下水道事業会計</t>
  </si>
  <si>
    <t>国民健康保険特別会計</t>
  </si>
  <si>
    <t>介護保険特別会計</t>
  </si>
  <si>
    <t>浄化槽市町村整備推進事業特別会計</t>
  </si>
  <si>
    <t>市営温泉施設特別会計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</si>
  <si>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</si>
  <si>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</si>
  <si>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</si>
  <si>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</si>
  <si>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</si>
  <si>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</si>
  <si>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</si>
  <si>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</si>
  <si>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</si>
  <si>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法非適用企業</t>
  </si>
  <si>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16"/>
  </si>
  <si>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16"/>
  </si>
  <si>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16"/>
  </si>
  <si>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16"/>
  </si>
  <si>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6"/>
  </si>
  <si>
    <t>横手殖林社</t>
    <rPh sb="0" eb="2">
      <t>ヨコテ</t>
    </rPh>
    <rPh sb="2" eb="3">
      <t>ショク</t>
    </rPh>
    <rPh sb="3" eb="4">
      <t>ハヤシ</t>
    </rPh>
    <rPh sb="4" eb="5">
      <t>シャ</t>
    </rPh>
    <phoneticPr fontId="23"/>
  </si>
  <si>
    <t>天下森振興公社</t>
    <rPh sb="0" eb="2">
      <t>テンカ</t>
    </rPh>
    <rPh sb="2" eb="3">
      <t>モリ</t>
    </rPh>
    <rPh sb="3" eb="5">
      <t>シンコウ</t>
    </rPh>
    <rPh sb="5" eb="7">
      <t>コウシャ</t>
    </rPh>
    <phoneticPr fontId="23"/>
  </si>
  <si>
    <t>ウッディさんない</t>
  </si>
  <si>
    <t>振興基金</t>
    <rPh sb="0" eb="2">
      <t>シンコウ</t>
    </rPh>
    <rPh sb="2" eb="4">
      <t>キキン</t>
    </rPh>
    <phoneticPr fontId="5"/>
  </si>
  <si>
    <t>公共施設等総合管理推進基金</t>
    <rPh sb="0" eb="2">
      <t>コウキョウ</t>
    </rPh>
    <rPh sb="2" eb="4">
      <t>シセツ</t>
    </rPh>
    <rPh sb="4" eb="5">
      <t>トウ</t>
    </rPh>
    <rPh sb="5" eb="7">
      <t>ソウゴウ</t>
    </rPh>
    <rPh sb="7" eb="9">
      <t>カンリ</t>
    </rPh>
    <rPh sb="9" eb="11">
      <t>スイシン</t>
    </rPh>
    <rPh sb="11" eb="13">
      <t>キキン</t>
    </rPh>
    <phoneticPr fontId="5"/>
  </si>
  <si>
    <t>ふるさと応援基金</t>
    <rPh sb="4" eb="6">
      <t>オウエン</t>
    </rPh>
    <rPh sb="6" eb="8">
      <t>キキン</t>
    </rPh>
    <phoneticPr fontId="5"/>
  </si>
  <si>
    <t>中小企業経営安定基金</t>
    <rPh sb="0" eb="2">
      <t>チュウショウ</t>
    </rPh>
    <rPh sb="2" eb="4">
      <t>キギョウ</t>
    </rPh>
    <rPh sb="4" eb="6">
      <t>ケイエイ</t>
    </rPh>
    <rPh sb="6" eb="8">
      <t>アンテイ</t>
    </rPh>
    <rPh sb="8" eb="10">
      <t>キキン</t>
    </rPh>
    <phoneticPr fontId="5"/>
  </si>
  <si>
    <t>ふるさと振興基金</t>
    <rPh sb="4" eb="6">
      <t>シンコウ</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</si>
  <si>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</si>
  <si>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</si>
  <si>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４年度決算に係る将来負担比率については、充当可能基金の増加や、大きな建設事業がなかったことによる地方債残高の減少などにより、対前年度比+0.2ポイントと横ばいで推移。今後、横手駅東口第二地区第一種市街地再開発事業、大型公共施設整備事業等の建設事業や横手市財産経営推進計画に基づく公共施設の解体事業の増などにより、比率の上昇が見込まれる。有形固定資産減価償却率については、老朽化施設を多く保有していることから対前年度で1.6ポイントの増となっており、類似団体平均を上回っている。老朽化が進んでいる主な施設として、体育館・プール（償却率83.8%）、公営住宅（償却率84.3%）などが挙げられる。今後は、横手市財産経営推進計画及び横手市市営住宅長寿命化計画に基づく老朽化対策に取り組み、比率の抑制に努めていく。</t>
    <rPh sb="50" eb="52">
      <t>チホウ</t>
    </rPh>
    <rPh sb="68" eb="69">
      <t>ヒ</t>
    </rPh>
    <rPh sb="78" eb="79">
      <t>ヨコ</t>
    </rPh>
    <rPh sb="82" eb="84">
      <t>スイイ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</si>
  <si>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</si>
  <si>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</si>
  <si>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</si>
  <si>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</si>
  <si>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</si>
  <si>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</si>
  <si>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４年度決算に係る将来負担比率については、充当可能基金の増加や、大きな建設事業がなかったことによる市債残高の減少などにより、対前年度比+0.2ポイントと横ばいで推移。今後、横手駅東口第二地区第一種市街地再開発事業、大型公共施設整備事業等の建設事業や横手市財産経営推進計画に基づく公共施設の解体事業の増などにより、比率の上昇が見込まれる。実質公債費比率については、比率が7.6％で対前年度で0.4ポイント増加した。要因としては分子の元利償還金が十文字統合小学校建設等の償還開始により増加したことが挙げられる。類似団体平均や早期健全化基準と比較すると現時点では両比率とも危険な水準ではないと捉えているが、今後も横手駅東口第二地区第一種市街地再開発事業、大型公共施設整備事業等の建設事業や横手市財産経営推進計画に基づく公共施設の解体事業の増などにより両比率の上昇が見込まれることから、一般財源や基金等充当可能財源等の確保及び事業の選択による地方債の抑制等により、持続可能な財政運営に努めていく。</t>
    <rPh sb="67" eb="68">
      <t>ヒ</t>
    </rPh>
    <rPh sb="77" eb="78">
      <t>ヨコ</t>
    </rPh>
    <rPh sb="81" eb="83">
      <t>スイイ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</si>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</sst>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8" xfId="15" applyNumberFormat="1" applyFont="1" applyFill="1" applyBorder="1" applyAlignment="1" applyProtection="1">
      <alignment horizontal="right" vertical="center" shrinkToFit="1"/>
      <protection locked="0"/>
    </xf>
    <xf numFmtId="177" fontId="34" fillId="8" borderId="149"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5C293FD-53E6-47D0-83BF-8483A2091CC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ADAD-48D1-95C9-5339FD237D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86521</c:v>
                </c:pt>
                <c:pt idx="1">
                  <c:v>125809</c:v>
                </c:pt>
                <c:pt idx="2">
                  <c:v>121685</c:v>
                </c:pt>
                <c:pt idx="3">
                  <c:v>93325</c:v>
                </c:pt>
                <c:pt idx="4">
                  <c:v>87843</c:v>
                </c:pt>
              </c:numCache>
            </c:numRef>
          </c:val>
          <c:smooth val="0"/>
          <c:extLst>
            <c:ext xmlns:c16="http://schemas.microsoft.com/office/drawing/2014/chart" uri="{C3380CC4-5D6E-409C-BE32-E72D297353CC}">
              <c16:uniqueId val="{00000001-ADAD-48D1-95C9-5339FD237D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6.16</c:v>
                </c:pt>
                <c:pt idx="1">
                  <c:v>6.52</c:v>
                </c:pt>
                <c:pt idx="2">
                  <c:v>6.83</c:v>
                </c:pt>
                <c:pt idx="3">
                  <c:v>7.84</c:v>
                </c:pt>
                <c:pt idx="4">
                  <c:v>9.8699999999999992</c:v>
                </c:pt>
              </c:numCache>
            </c:numRef>
          </c:val>
          <c:extLst>
            <c:ext xmlns:c16="http://schemas.microsoft.com/office/drawing/2014/chart" uri="{C3380CC4-5D6E-409C-BE32-E72D297353CC}">
              <c16:uniqueId val="{00000000-AF41-4878-9B2A-F1D9E95C6B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31.45</c:v>
                </c:pt>
                <c:pt idx="1">
                  <c:v>31.67</c:v>
                </c:pt>
                <c:pt idx="2">
                  <c:v>30.91</c:v>
                </c:pt>
                <c:pt idx="3">
                  <c:v>31.74</c:v>
                </c:pt>
                <c:pt idx="4">
                  <c:v>30.96</c:v>
                </c:pt>
              </c:numCache>
            </c:numRef>
          </c:val>
          <c:extLst>
            <c:ext xmlns:c16="http://schemas.microsoft.com/office/drawing/2014/chart" uri="{C3380CC4-5D6E-409C-BE32-E72D297353CC}">
              <c16:uniqueId val="{00000001-AF41-4878-9B2A-F1D9E95C6B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3.18</c:v>
                </c:pt>
                <c:pt idx="1">
                  <c:v>-0.2</c:v>
                </c:pt>
                <c:pt idx="2">
                  <c:v>-0.36</c:v>
                </c:pt>
                <c:pt idx="3">
                  <c:v>2.58</c:v>
                </c:pt>
                <c:pt idx="4">
                  <c:v>0.15</c:v>
                </c:pt>
              </c:numCache>
            </c:numRef>
          </c:val>
          <c:smooth val="0"/>
          <c:extLst>
            <c:ext xmlns:c16="http://schemas.microsoft.com/office/drawing/2014/chart" uri="{C3380CC4-5D6E-409C-BE32-E72D297353CC}">
              <c16:uniqueId val="{00000002-AF41-4878-9B2A-F1D9E95C6B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0.36</c:v>
                </c:pt>
                <c:pt idx="2">
                  <c:v>#N/A</c:v>
                </c:pt>
                <c:pt idx="3">
                  <c:v>0.25</c:v>
                </c:pt>
                <c:pt idx="4">
                  <c:v>#N/A</c:v>
                </c:pt>
                <c:pt idx="5">
                  <c:v>0.32</c:v>
                </c:pt>
                <c:pt idx="6">
                  <c:v>#N/A</c:v>
                </c:pt>
                <c:pt idx="7">
                  <c:v>0.11</c:v>
                </c:pt>
                <c:pt idx="8">
                  <c:v>#N/A</c:v>
                </c:pt>
                <c:pt idx="9">
                  <c:v>0.05</c:v>
                </c:pt>
              </c:numCache>
            </c:numRef>
          </c:val>
          <c:extLst>
            <c:ext xmlns:c16="http://schemas.microsoft.com/office/drawing/2014/chart" uri="{C3380CC4-5D6E-409C-BE32-E72D297353CC}">
              <c16:uniqueId val="{00000000-AAB9-48DB-AA01-71B315CB6C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B9-48DB-AA01-71B315CB6CB5}"/>
            </c:ext>
          </c:extLst>
        </c:ser>
        <c:ser>
          <c:idx val="2"/>
          <c:order val="2"/>
          <c:tx>
            <c:strRef>
              <c:f>データシート!$A$29</c:f>
              <c:strCache>
                <c:ptCount val="1"/>
                <c:pt idx="0">
                  <c:v>市営温泉施設特別会計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0.09</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2-AAB9-48DB-AA01-71B315CB6CB5}"/>
            </c:ext>
          </c:extLst>
        </c:ser>
        <c:ser>
          <c:idx val="3"/>
          <c:order val="3"/>
          <c:tx>
            <c:strRef>
              <c:f>データシート!$A$30</c:f>
              <c:strCache>
                <c:ptCount val="1"/>
                <c:pt idx="0">
                  <c:v>浄化槽市町村整備推進事業特別会計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0.06</c:v>
                </c:pt>
                <c:pt idx="4">
                  <c:v>#N/A</c:v>
                </c:pt>
                <c:pt idx="5">
                  <c:v>0.05</c:v>
                </c:pt>
                <c:pt idx="6">
                  <c:v>#N/A</c:v>
                </c:pt>
                <c:pt idx="7">
                  <c:v>0.04</c:v>
                </c:pt>
                <c:pt idx="8">
                  <c:v>#N/A</c:v>
                </c:pt>
                <c:pt idx="9">
                  <c:v>0.09</c:v>
                </c:pt>
              </c:numCache>
            </c:numRef>
          </c:val>
          <c:extLst>
            <c:ext xmlns:c16="http://schemas.microsoft.com/office/drawing/2014/chart" uri="{C3380CC4-5D6E-409C-BE32-E72D297353CC}">
              <c16:uniqueId val="{00000003-AAB9-48DB-AA01-71B315CB6CB5}"/>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0.49</c:v>
                </c:pt>
                <c:pt idx="2">
                  <c:v>#N/A</c:v>
                </c:pt>
                <c:pt idx="3">
                  <c:v>0.45</c:v>
                </c:pt>
                <c:pt idx="4">
                  <c:v>#N/A</c:v>
                </c:pt>
                <c:pt idx="5">
                  <c:v>1.31</c:v>
                </c:pt>
                <c:pt idx="6">
                  <c:v>#N/A</c:v>
                </c:pt>
                <c:pt idx="7">
                  <c:v>0.93</c:v>
                </c:pt>
                <c:pt idx="8">
                  <c:v>#N/A</c:v>
                </c:pt>
                <c:pt idx="9">
                  <c:v>1.74</c:v>
                </c:pt>
              </c:numCache>
            </c:numRef>
          </c:val>
          <c:extLst>
            <c:ext xmlns:c16="http://schemas.microsoft.com/office/drawing/2014/chart" uri="{C3380CC4-5D6E-409C-BE32-E72D297353CC}">
              <c16:uniqueId val="{00000004-AAB9-48DB-AA01-71B315CB6CB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1.69</c:v>
                </c:pt>
                <c:pt idx="2">
                  <c:v>#N/A</c:v>
                </c:pt>
                <c:pt idx="3">
                  <c:v>1.91</c:v>
                </c:pt>
                <c:pt idx="4">
                  <c:v>#N/A</c:v>
                </c:pt>
                <c:pt idx="5">
                  <c:v>1.54</c:v>
                </c:pt>
                <c:pt idx="6">
                  <c:v>#N/A</c:v>
                </c:pt>
                <c:pt idx="7">
                  <c:v>2.0699999999999998</c:v>
                </c:pt>
                <c:pt idx="8">
                  <c:v>#N/A</c:v>
                </c:pt>
                <c:pt idx="9">
                  <c:v>2.37</c:v>
                </c:pt>
              </c:numCache>
            </c:numRef>
          </c:val>
          <c:extLst>
            <c:ext xmlns:c16="http://schemas.microsoft.com/office/drawing/2014/chart" uri="{C3380CC4-5D6E-409C-BE32-E72D297353CC}">
              <c16:uniqueId val="{00000005-AAB9-48DB-AA01-71B315CB6CB5}"/>
            </c:ext>
          </c:extLst>
        </c:ser>
        <c:ser>
          <c:idx val="6"/>
          <c:order val="6"/>
          <c:tx>
            <c:strRef>
              <c:f>データシート!$A$33</c:f>
              <c:strCache>
                <c:ptCount val="1"/>
                <c:pt idx="0">
                  <c:v>横手市下水道事業会計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3.18</c:v>
                </c:pt>
                <c:pt idx="2">
                  <c:v>#N/A</c:v>
                </c:pt>
                <c:pt idx="3">
                  <c:v>3.68</c:v>
                </c:pt>
                <c:pt idx="4">
                  <c:v>#N/A</c:v>
                </c:pt>
                <c:pt idx="5">
                  <c:v>4.05</c:v>
                </c:pt>
                <c:pt idx="6">
                  <c:v>#N/A</c:v>
                </c:pt>
                <c:pt idx="7">
                  <c:v>4.1100000000000003</c:v>
                </c:pt>
                <c:pt idx="8">
                  <c:v>#N/A</c:v>
                </c:pt>
                <c:pt idx="9">
                  <c:v>4.4800000000000004</c:v>
                </c:pt>
              </c:numCache>
            </c:numRef>
          </c:val>
          <c:extLst>
            <c:ext xmlns:c16="http://schemas.microsoft.com/office/drawing/2014/chart" uri="{C3380CC4-5D6E-409C-BE32-E72D297353CC}">
              <c16:uniqueId val="{00000006-AAB9-48DB-AA01-71B315CB6CB5}"/>
            </c:ext>
          </c:extLst>
        </c:ser>
        <c:ser>
          <c:idx val="7"/>
          <c:order val="7"/>
          <c:tx>
            <c:strRef>
              <c:f>データシート!$A$34</c:f>
              <c:strCache>
                <c:ptCount val="1"/>
                <c:pt idx="0">
                  <c:v>横手市水道事業会計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6.9</c:v>
                </c:pt>
                <c:pt idx="2">
                  <c:v>#N/A</c:v>
                </c:pt>
                <c:pt idx="3">
                  <c:v>6.21</c:v>
                </c:pt>
                <c:pt idx="4">
                  <c:v>#N/A</c:v>
                </c:pt>
                <c:pt idx="5">
                  <c:v>5.38</c:v>
                </c:pt>
                <c:pt idx="6">
                  <c:v>#N/A</c:v>
                </c:pt>
                <c:pt idx="7">
                  <c:v>4.88</c:v>
                </c:pt>
                <c:pt idx="8">
                  <c:v>#N/A</c:v>
                </c:pt>
                <c:pt idx="9">
                  <c:v>4.5599999999999996</c:v>
                </c:pt>
              </c:numCache>
            </c:numRef>
          </c:val>
          <c:extLst>
            <c:ext xmlns:c16="http://schemas.microsoft.com/office/drawing/2014/chart" uri="{C3380CC4-5D6E-409C-BE32-E72D297353CC}">
              <c16:uniqueId val="{00000007-AAB9-48DB-AA01-71B315CB6C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6.09</c:v>
                </c:pt>
                <c:pt idx="2">
                  <c:v>#N/A</c:v>
                </c:pt>
                <c:pt idx="3">
                  <c:v>6.43</c:v>
                </c:pt>
                <c:pt idx="4">
                  <c:v>#N/A</c:v>
                </c:pt>
                <c:pt idx="5">
                  <c:v>6.64</c:v>
                </c:pt>
                <c:pt idx="6">
                  <c:v>#N/A</c:v>
                </c:pt>
                <c:pt idx="7">
                  <c:v>7.8</c:v>
                </c:pt>
                <c:pt idx="8">
                  <c:v>#N/A</c:v>
                </c:pt>
                <c:pt idx="9">
                  <c:v>9.86</c:v>
                </c:pt>
              </c:numCache>
            </c:numRef>
          </c:val>
          <c:extLst>
            <c:ext xmlns:c16="http://schemas.microsoft.com/office/drawing/2014/chart" uri="{C3380CC4-5D6E-409C-BE32-E72D297353CC}">
              <c16:uniqueId val="{00000008-AAB9-48DB-AA01-71B315CB6CB5}"/>
            </c:ext>
          </c:extLst>
        </c:ser>
        <c:ser>
          <c:idx val="9"/>
          <c:order val="9"/>
          <c:tx>
            <c:strRef>
              <c:f>データシート!$A$36</c:f>
              <c:strCache>
                <c:ptCount val="1"/>
                <c:pt idx="0">
                  <c:v>横手市病院事業会計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14.75</c:v>
                </c:pt>
                <c:pt idx="2">
                  <c:v>#N/A</c:v>
                </c:pt>
                <c:pt idx="3">
                  <c:v>15.23</c:v>
                </c:pt>
                <c:pt idx="4">
                  <c:v>#N/A</c:v>
                </c:pt>
                <c:pt idx="5">
                  <c:v>14.98</c:v>
                </c:pt>
                <c:pt idx="6">
                  <c:v>#N/A</c:v>
                </c:pt>
                <c:pt idx="7">
                  <c:v>14.4</c:v>
                </c:pt>
                <c:pt idx="8">
                  <c:v>#N/A</c:v>
                </c:pt>
                <c:pt idx="9">
                  <c:v>14.61</c:v>
                </c:pt>
              </c:numCache>
            </c:numRef>
          </c:val>
          <c:extLst>
            <c:ext xmlns:c16="http://schemas.microsoft.com/office/drawing/2014/chart" uri="{C3380CC4-5D6E-409C-BE32-E72D297353CC}">
              <c16:uniqueId val="{00000009-AAB9-48DB-AA01-71B315CB6C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5989</c:v>
                </c:pt>
                <c:pt idx="5">
                  <c:v>5826</c:v>
                </c:pt>
                <c:pt idx="8">
                  <c:v>5828</c:v>
                </c:pt>
                <c:pt idx="11">
                  <c:v>5769</c:v>
                </c:pt>
                <c:pt idx="14">
                  <c:v>5848</c:v>
                </c:pt>
              </c:numCache>
            </c:numRef>
          </c:val>
          <c:extLst>
            <c:ext xmlns:c16="http://schemas.microsoft.com/office/drawing/2014/chart" uri="{C3380CC4-5D6E-409C-BE32-E72D297353CC}">
              <c16:uniqueId val="{00000000-D594-4E05-AD6A-E1E5F322C6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94-4E05-AD6A-E1E5F322C6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94</c:v>
                </c:pt>
                <c:pt idx="3">
                  <c:v>87</c:v>
                </c:pt>
                <c:pt idx="6">
                  <c:v>72</c:v>
                </c:pt>
                <c:pt idx="9">
                  <c:v>35</c:v>
                </c:pt>
                <c:pt idx="12">
                  <c:v>22</c:v>
                </c:pt>
              </c:numCache>
            </c:numRef>
          </c:val>
          <c:extLst>
            <c:ext xmlns:c16="http://schemas.microsoft.com/office/drawing/2014/chart" uri="{C3380CC4-5D6E-409C-BE32-E72D297353CC}">
              <c16:uniqueId val="{00000002-D594-4E05-AD6A-E1E5F322C6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94-4E05-AD6A-E1E5F322C6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1222</c:v>
                </c:pt>
                <c:pt idx="3">
                  <c:v>1179</c:v>
                </c:pt>
                <c:pt idx="6">
                  <c:v>1189</c:v>
                </c:pt>
                <c:pt idx="9">
                  <c:v>1116</c:v>
                </c:pt>
                <c:pt idx="12">
                  <c:v>1130</c:v>
                </c:pt>
              </c:numCache>
            </c:numRef>
          </c:val>
          <c:extLst>
            <c:ext xmlns:c16="http://schemas.microsoft.com/office/drawing/2014/chart" uri="{C3380CC4-5D6E-409C-BE32-E72D297353CC}">
              <c16:uniqueId val="{00000004-D594-4E05-AD6A-E1E5F322C6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94-4E05-AD6A-E1E5F322C6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94-4E05-AD6A-E1E5F322C6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6414</c:v>
                </c:pt>
                <c:pt idx="3">
                  <c:v>6310</c:v>
                </c:pt>
                <c:pt idx="6">
                  <c:v>6378</c:v>
                </c:pt>
                <c:pt idx="9">
                  <c:v>6537</c:v>
                </c:pt>
                <c:pt idx="12">
                  <c:v>6716</c:v>
                </c:pt>
              </c:numCache>
            </c:numRef>
          </c:val>
          <c:extLst>
            <c:ext xmlns:c16="http://schemas.microsoft.com/office/drawing/2014/chart" uri="{C3380CC4-5D6E-409C-BE32-E72D297353CC}">
              <c16:uniqueId val="{00000007-D594-4E05-AD6A-E1E5F322C6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1741</c:v>
                </c:pt>
                <c:pt idx="2">
                  <c:v>#N/A</c:v>
                </c:pt>
                <c:pt idx="3">
                  <c:v>#N/A</c:v>
                </c:pt>
                <c:pt idx="4">
                  <c:v>1750</c:v>
                </c:pt>
                <c:pt idx="5">
                  <c:v>#N/A</c:v>
                </c:pt>
                <c:pt idx="6">
                  <c:v>#N/A</c:v>
                </c:pt>
                <c:pt idx="7">
                  <c:v>1811</c:v>
                </c:pt>
                <c:pt idx="8">
                  <c:v>#N/A</c:v>
                </c:pt>
                <c:pt idx="9">
                  <c:v>#N/A</c:v>
                </c:pt>
                <c:pt idx="10">
                  <c:v>1919</c:v>
                </c:pt>
                <c:pt idx="11">
                  <c:v>#N/A</c:v>
                </c:pt>
                <c:pt idx="12">
                  <c:v>#N/A</c:v>
                </c:pt>
                <c:pt idx="13">
                  <c:v>2020</c:v>
                </c:pt>
                <c:pt idx="14">
                  <c:v>#N/A</c:v>
                </c:pt>
              </c:numCache>
            </c:numRef>
          </c:val>
          <c:smooth val="0"/>
          <c:extLst>
            <c:ext xmlns:c16="http://schemas.microsoft.com/office/drawing/2014/chart" uri="{C3380CC4-5D6E-409C-BE32-E72D297353CC}">
              <c16:uniqueId val="{00000008-D594-4E05-AD6A-E1E5F322C6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61366</c:v>
                </c:pt>
                <c:pt idx="5">
                  <c:v>61655</c:v>
                </c:pt>
                <c:pt idx="8">
                  <c:v>62268</c:v>
                </c:pt>
                <c:pt idx="11">
                  <c:v>59362</c:v>
                </c:pt>
                <c:pt idx="14">
                  <c:v>56963</c:v>
                </c:pt>
              </c:numCache>
            </c:numRef>
          </c:val>
          <c:extLst>
            <c:ext xmlns:c16="http://schemas.microsoft.com/office/drawing/2014/chart" uri="{C3380CC4-5D6E-409C-BE32-E72D297353CC}">
              <c16:uniqueId val="{00000000-259F-4B5E-929E-766AE84F16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1274</c:v>
                </c:pt>
                <c:pt idx="5">
                  <c:v>1122</c:v>
                </c:pt>
                <c:pt idx="8">
                  <c:v>915</c:v>
                </c:pt>
                <c:pt idx="11">
                  <c:v>686</c:v>
                </c:pt>
                <c:pt idx="14">
                  <c:v>566</c:v>
                </c:pt>
              </c:numCache>
            </c:numRef>
          </c:val>
          <c:extLst>
            <c:ext xmlns:c16="http://schemas.microsoft.com/office/drawing/2014/chart" uri="{C3380CC4-5D6E-409C-BE32-E72D297353CC}">
              <c16:uniqueId val="{00000001-259F-4B5E-929E-766AE84F16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19593</c:v>
                </c:pt>
                <c:pt idx="5">
                  <c:v>20302</c:v>
                </c:pt>
                <c:pt idx="8">
                  <c:v>19910</c:v>
                </c:pt>
                <c:pt idx="11">
                  <c:v>20536</c:v>
                </c:pt>
                <c:pt idx="14">
                  <c:v>20209</c:v>
                </c:pt>
              </c:numCache>
            </c:numRef>
          </c:val>
          <c:extLst>
            <c:ext xmlns:c16="http://schemas.microsoft.com/office/drawing/2014/chart" uri="{C3380CC4-5D6E-409C-BE32-E72D297353CC}">
              <c16:uniqueId val="{00000002-259F-4B5E-929E-766AE84F16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9F-4B5E-929E-766AE84F16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9F-4B5E-929E-766AE84F16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9F-4B5E-929E-766AE84F16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5244</c:v>
                </c:pt>
                <c:pt idx="3">
                  <c:v>5612</c:v>
                </c:pt>
                <c:pt idx="6">
                  <c:v>5906</c:v>
                </c:pt>
                <c:pt idx="9">
                  <c:v>6036</c:v>
                </c:pt>
                <c:pt idx="12">
                  <c:v>6306</c:v>
                </c:pt>
              </c:numCache>
            </c:numRef>
          </c:val>
          <c:extLst>
            <c:ext xmlns:c16="http://schemas.microsoft.com/office/drawing/2014/chart" uri="{C3380CC4-5D6E-409C-BE32-E72D297353CC}">
              <c16:uniqueId val="{00000006-259F-4B5E-929E-766AE84F16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59F-4B5E-929E-766AE84F16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13635</c:v>
                </c:pt>
                <c:pt idx="3">
                  <c:v>13594</c:v>
                </c:pt>
                <c:pt idx="6">
                  <c:v>11768</c:v>
                </c:pt>
                <c:pt idx="9">
                  <c:v>11178</c:v>
                </c:pt>
                <c:pt idx="12">
                  <c:v>10408</c:v>
                </c:pt>
              </c:numCache>
            </c:numRef>
          </c:val>
          <c:extLst>
            <c:ext xmlns:c16="http://schemas.microsoft.com/office/drawing/2014/chart" uri="{C3380CC4-5D6E-409C-BE32-E72D297353CC}">
              <c16:uniqueId val="{00000008-259F-4B5E-929E-766AE84F16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124</c:v>
                </c:pt>
                <c:pt idx="3">
                  <c:v>110</c:v>
                </c:pt>
                <c:pt idx="6">
                  <c:v>84</c:v>
                </c:pt>
                <c:pt idx="9">
                  <c:v>58</c:v>
                </c:pt>
                <c:pt idx="12">
                  <c:v>45</c:v>
                </c:pt>
              </c:numCache>
            </c:numRef>
          </c:val>
          <c:extLst>
            <c:ext xmlns:c16="http://schemas.microsoft.com/office/drawing/2014/chart" uri="{C3380CC4-5D6E-409C-BE32-E72D297353CC}">
              <c16:uniqueId val="{00000009-259F-4B5E-929E-766AE84F16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66336</c:v>
                </c:pt>
                <c:pt idx="3">
                  <c:v>67722</c:v>
                </c:pt>
                <c:pt idx="6">
                  <c:v>68963</c:v>
                </c:pt>
                <c:pt idx="9">
                  <c:v>66781</c:v>
                </c:pt>
                <c:pt idx="12">
                  <c:v>64371</c:v>
                </c:pt>
              </c:numCache>
            </c:numRef>
          </c:val>
          <c:extLst>
            <c:ext xmlns:c16="http://schemas.microsoft.com/office/drawing/2014/chart" uri="{C3380CC4-5D6E-409C-BE32-E72D297353CC}">
              <c16:uniqueId val="{0000000A-259F-4B5E-929E-766AE84F16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3106</c:v>
                </c:pt>
                <c:pt idx="2">
                  <c:v>#N/A</c:v>
                </c:pt>
                <c:pt idx="3">
                  <c:v>#N/A</c:v>
                </c:pt>
                <c:pt idx="4">
                  <c:v>3959</c:v>
                </c:pt>
                <c:pt idx="5">
                  <c:v>#N/A</c:v>
                </c:pt>
                <c:pt idx="6">
                  <c:v>#N/A</c:v>
                </c:pt>
                <c:pt idx="7">
                  <c:v>3626</c:v>
                </c:pt>
                <c:pt idx="8">
                  <c:v>#N/A</c:v>
                </c:pt>
                <c:pt idx="9">
                  <c:v>#N/A</c:v>
                </c:pt>
                <c:pt idx="10">
                  <c:v>3469</c:v>
                </c:pt>
                <c:pt idx="11">
                  <c:v>#N/A</c:v>
                </c:pt>
                <c:pt idx="12">
                  <c:v>#N/A</c:v>
                </c:pt>
                <c:pt idx="13">
                  <c:v>3392</c:v>
                </c:pt>
                <c:pt idx="14">
                  <c:v>#N/A</c:v>
                </c:pt>
              </c:numCache>
            </c:numRef>
          </c:val>
          <c:smooth val="0"/>
          <c:extLst>
            <c:ext xmlns:c16="http://schemas.microsoft.com/office/drawing/2014/chart" uri="{C3380CC4-5D6E-409C-BE32-E72D297353CC}">
              <c16:uniqueId val="{0000000B-259F-4B5E-929E-766AE84F16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9437</c:v>
                </c:pt>
                <c:pt idx="1">
                  <c:v>9885</c:v>
                </c:pt>
                <c:pt idx="2">
                  <c:v>9381</c:v>
                </c:pt>
              </c:numCache>
            </c:numRef>
          </c:val>
          <c:extLst>
            <c:ext xmlns:c16="http://schemas.microsoft.com/office/drawing/2014/chart" uri="{C3380CC4-5D6E-409C-BE32-E72D297353CC}">
              <c16:uniqueId val="{00000000-2195-4129-BAD2-B1F313EFEE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6010</c:v>
                </c:pt>
                <c:pt idx="1">
                  <c:v>6010</c:v>
                </c:pt>
                <c:pt idx="2">
                  <c:v>6011</c:v>
                </c:pt>
              </c:numCache>
            </c:numRef>
          </c:val>
          <c:extLst>
            <c:ext xmlns:c16="http://schemas.microsoft.com/office/drawing/2014/chart" uri="{C3380CC4-5D6E-409C-BE32-E72D297353CC}">
              <c16:uniqueId val="{00000001-2195-4129-BAD2-B1F313EFEE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6556</c:v>
                </c:pt>
                <c:pt idx="1">
                  <c:v>6320</c:v>
                </c:pt>
                <c:pt idx="2">
                  <c:v>6296</c:v>
                </c:pt>
              </c:numCache>
            </c:numRef>
          </c:val>
          <c:extLst>
            <c:ext xmlns:c16="http://schemas.microsoft.com/office/drawing/2014/chart" uri="{C3380CC4-5D6E-409C-BE32-E72D297353CC}">
              <c16:uniqueId val="{00000002-2195-4129-BAD2-B1F313EFEE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{28854F4A-F4A2-4599-B60E-8C663A16AAD4}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FC8-4B52-9CA6-E57E98D710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{716BA12D-347F-44F0-ACF6-4E50654C1D4E}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C8-4B52-9CA6-E57E98D710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{81B9666A-311E-4772-9AD6-762AF82D5ADA}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C8-4B52-9CA6-E57E98D710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{A5D73DC7-7B4A-46EC-87F3-12CBB9CA4911}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C8-4B52-9CA6-E57E98D710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{3D6437D2-1E8A-4185-9A53-3BF8F7AD1323}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C8-4B52-9CA6-E57E98D7101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{9FBA0FD6-E1A0-46E3-9C56-C2B847356F36}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FC8-4B52-9CA6-E57E98D7101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{A642EAE1-71E0-4183-944D-B0CC044B16AE}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FC8-4B52-9CA6-E57E98D7101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{0B589FE0-AD70-481A-9921-A6F1A78BE7C1}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FC8-4B52-9CA6-E57E98D7101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{8941D2CA-5F3E-4146-8552-5C02C0846453}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FC8-4B52-9CA6-E57E98D710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62.2</c:v>
                </c:pt>
                <c:pt idx="16">
                  <c:v>62.7</c:v>
                </c:pt>
                <c:pt idx="24">
                  <c:v>63.9</c:v>
                </c:pt>
                <c:pt idx="32">
                  <c:v>65.5</c:v>
                </c:pt>
              </c:numCache>
            </c:numRef>
          </c:xVal>
          <c:yVal>
            <c:numRef>
              <c:f>公会計指標分析・財政指標組合せ分析表!$BP$51:$DC$51</c:f>
              <c:numCache>
                <c:formatCode>#,##0.0;"▲ "#,##0.0</c:formatCode>
                <c:ptCount val="40"/>
                <c:pt idx="0">
                  <c:v>12.2</c:v>
                </c:pt>
                <c:pt idx="8">
                  <c:v>15.9</c:v>
                </c:pt>
                <c:pt idx="16">
                  <c:v>14.6</c:v>
                </c:pt>
                <c:pt idx="24">
                  <c:v>13.6</c:v>
                </c:pt>
                <c:pt idx="32">
                  <c:v>13.8</c:v>
                </c:pt>
              </c:numCache>
            </c:numRef>
          </c:yVal>
          <c:smooth val="0"/>
          <c:extLst>
            <c:ext xmlns:c16="http://schemas.microsoft.com/office/drawing/2014/chart" uri="{C3380CC4-5D6E-409C-BE32-E72D297353CC}">
              <c16:uniqueId val="{00000009-FFC8-4B52-9CA6-E57E98D710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{8E42350C-78D8-4297-875D-5C31DAF28271}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FC8-4B52-9CA6-E57E98D710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{3A7F4B8B-731F-4E6A-94B9-478653A81DE8}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C8-4B52-9CA6-E57E98D710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{85B339A3-C2FB-4CE8-BE32-E796B61C8D4C}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C8-4B52-9CA6-E57E98D710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{9CD2136F-E802-446D-B55E-6905D2B22F7A}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C8-4B52-9CA6-E57E98D710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{45D25EF5-D916-47BD-9525-3DCB3A769340}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C8-4B52-9CA6-E57E98D7101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{2F00F7BC-4B42-4849-A838-FFA4BFF8C4F9}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FC8-4B52-9CA6-E57E98D7101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{84390BFA-0536-4E93-BE7E-0B5215181480}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FC8-4B52-9CA6-E57E98D7101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{DB2E3BAC-A8B3-4811-9ED4-FB121DC60846}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FC8-4B52-9CA6-E57E98D7101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{48BFC206-DAD7-4EB0-B557-6F42E9978B85}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FC8-4B52-9CA6-E57E98D710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FFC8-4B52-9CA6-E57E98D7101A}"/>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{B5C928BC-6096-4B71-ADAF-0A4860580059}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3CD-4495-AD54-56F13E0701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{4D40361D-CE8F-4DC1-8F92-5372D089CC0F}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CD-4495-AD54-56F13E0701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{AEFC6D04-BFB9-4560-B587-F4205C554B03}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CD-4495-AD54-56F13E0701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{6550EAE9-3358-4BEF-AE02-00A7590E7F9E}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CD-4495-AD54-56F13E0701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{EAEA844E-B30D-4897-8E1E-3C6BD50827DF}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CD-4495-AD54-56F13E0701B4}"/>
                </c:ext>
              </c:extLst>
            </c:dLbl>
            <c:dLbl>
              <c:idx val="8"/>
              <c:layout>
                <c:manualLayout>
                  <c:x val="-4.490505736590117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{A1E44C00-5F30-48F5-972F-EC80A1AB9A18}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3CD-4495-AD54-56F13E0701B4}"/>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{AFABC963-E3AD-4DCA-83D4-99B699F4341E}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3CD-4495-AD54-56F13E0701B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{BA8C793A-76B9-4AE2-BA5B-4E9F6F4777DE}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3CD-4495-AD54-56F13E0701B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{92C4B9CE-C4B8-4AC1-A134-A2D78272A849}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3CD-4495-AD54-56F13E0701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c:v>
                </c:pt>
                <c:pt idx="16">
                  <c:v>7</c:v>
                </c:pt>
                <c:pt idx="24">
                  <c:v>7.2</c:v>
                </c:pt>
                <c:pt idx="32">
                  <c:v>7.6</c:v>
                </c:pt>
              </c:numCache>
            </c:numRef>
          </c:xVal>
          <c:yVal>
            <c:numRef>
              <c:f>公会計指標分析・財政指標組合せ分析表!$BP$73:$DC$73</c:f>
              <c:numCache>
                <c:formatCode>#,##0.0;"▲ "#,##0.0</c:formatCode>
                <c:ptCount val="40"/>
                <c:pt idx="0">
                  <c:v>12.2</c:v>
                </c:pt>
                <c:pt idx="8">
                  <c:v>15.9</c:v>
                </c:pt>
                <c:pt idx="16">
                  <c:v>14.6</c:v>
                </c:pt>
                <c:pt idx="24">
                  <c:v>13.6</c:v>
                </c:pt>
                <c:pt idx="32">
                  <c:v>13.8</c:v>
                </c:pt>
              </c:numCache>
            </c:numRef>
          </c:yVal>
          <c:smooth val="0"/>
          <c:extLst>
            <c:ext xmlns:c16="http://schemas.microsoft.com/office/drawing/2014/chart" uri="{C3380CC4-5D6E-409C-BE32-E72D297353CC}">
              <c16:uniqueId val="{00000009-73CD-4495-AD54-56F13E0701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{06D07DE8-AEB7-4AF3-AB14-F7C7474F277B}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3CD-4495-AD54-56F13E0701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{68C6695F-2C70-4858-9BCF-A72B277F8F0C}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CD-4495-AD54-56F13E0701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{E75F603B-C4C0-4BA5-80AB-5BF8A00AE075}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CD-4495-AD54-56F13E0701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{1F9A21B1-5B97-4FA5-B08D-FB8B00071E3F}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CD-4495-AD54-56F13E0701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{9CCAC350-3F07-418B-9D4A-DC4E053D2021}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CD-4495-AD54-56F13E0701B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{D76C677B-12D0-4A2E-82D5-95C0EA38BC02}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3CD-4495-AD54-56F13E0701B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{EA5E07DE-A0F2-4C9C-86AA-D39A756D6A06}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3CD-4495-AD54-56F13E0701B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{E09973E0-B0BA-41D4-BAD9-94EE51B7A20F}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3CD-4495-AD54-56F13E0701B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{49130E38-9632-4E23-9567-9EDC9C285EDB}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3CD-4495-AD54-56F13E0701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73CD-4495-AD54-56F13E0701B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地方債元利償還金は、十文字地域小学校統合事業などの元金償還が始まったことから、前年度と比較し、</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百万円の増加となっている。一方で、算入公債費等は合併特例債等の借入残高の増によりの</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百万円の増となっており、結果として実質公債費比率の分子は増加した。</a:t>
          </a:r>
        </a:p>
        <a:p>
          <a:r>
            <a:rPr kumimoji="1" lang="ja-JP" altLang="en-US" sz="1400">
              <a:latin typeface="ＭＳ ゴシック" pitchFamily="49" charset="-128"/>
              <a:ea typeface="ＭＳ ゴシック" pitchFamily="49" charset="-128"/>
            </a:rPr>
            <a:t>　今後は、市街地再開発、大型公共施設の建替え、横手市財産経営推進計画に基づく公共施設解体・改修事業などの大型事業の実施により地方債の発行が増加し、元利償還金は増加するものと予想されるため、事業の選択と集中により、公債費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末と比較して、定年延長により退職手当負担見込額が増額したものの、地方債借入額の減少と元金償還の増加により償還額が借入額を上回り、地方債残高は減少した。また、水道事業、下水道事業の元金残高の減少により公営企業債等繰入見込額も減少したため、結果として将来負担比率の分子は減少した。</a:t>
          </a:r>
        </a:p>
        <a:p>
          <a:r>
            <a:rPr kumimoji="1" lang="ja-JP" altLang="en-US" sz="1400">
              <a:latin typeface="ＭＳ ゴシック" pitchFamily="49" charset="-128"/>
              <a:ea typeface="ＭＳ ゴシック" pitchFamily="49" charset="-128"/>
            </a:rPr>
            <a:t>　今後は、大型公共施設整備事業などにより財政調整基金の取崩額の増加を見込んでいるほか、地方債償還額の増加に伴う減債基金の取崩しを予定しており、充当可能基金の減少も懸念されることから、事業の選択と集中による地方債の発行の抑制及び交付税措置の有利な地方債の活用等により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秋田県横手市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財政調整基金は、取崩額の増により、当該年度末現在高が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その他特定目的基金では、振興基金において取崩しによる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百万円の減少、公共施設等総合管理推進基金において積立ての増による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百万円の増加、ふるさと応援基金における積立て額の増による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百万円の増加、中小企業経営安定基金において取崩しの増による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情勢の影響による市税の減収や、大規模な災害の発生などの不測の事態に備えるため、本市が策定している横手市財政計画に基づき、財政調整基金及び減債基金の残高の合計額について、計画期間を通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％以上を維持することを基本方針としていく。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振興基金：市民の連帯の強化を推進し、地域の振興及び均衡ある発展を目指すもの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公共施設等総合管理推進基金：横手市財産経営推進計画の着実な実施を図るもの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ふるさと応援基金：ふるさとを応援するために、横手市に寄附された寄附金を適正に管理し、運用するもの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中小企業経営安定基金：県の中小企業融資制度経営安定資金制度を利用して融資を受けた企業に対する利子補給を行うためのもの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ふるさと振興基金：市民の連携の強化及び地域振興のためのもの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振興基金：地域の振興及び均衡ある発展に寄与した事業へ充当するための取崩しによる減少（△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ふるさと応援基金：ふるさと納税の増加による積立額の増による増加（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中小企業経営安定基金：取崩しによる減少（△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新市建設計画に位置付けられた自主的なまちづくり活動や、市民自らの参加による地域行事の展開などの地域振興及び均衡ある発展に資するソフト事業を継続して実施していくため、横手市財政計画に基づき、取り崩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横手市財産経営推進計画の着実な実施に向け、公共施設などの除却経費から、補助金、地方債等の特定財源を控除した後の一般財源相当額に充当するため、横手市財政計画に基づき取り崩していく見込みである。一方で、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％相当額は積立てることとし、横手市財産経営推進計画期間中に集中して取り組むことができるよう残高を確保していく。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財政調整基金は、取崩額の増により、当該年度末現在高が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を財政調整基金か減債基金のいずれかに積立てることとしている。長期的視野に立った計画的な財政運営を行うため、財源に余裕がある年度に積立てし、財源不足が生じる年度には取崩しを行っていく。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横手市財政計画においては、昨今の社会情勢からの税収不足や大型公共施設建設を見込み、令和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か減債基金のいずれかに積立てることとしている。地方債償還額の増加に伴う取崩しにより、残高は減少していく見込みである。今後の金利変動等の公債費の償還リスクに備えるため、本市が実施している収支改善の取組を着実に進め、横手市財政計画に基づき、残高を確保し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D1A752E-24A4-45C0-AF55-7661FD6D83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A2CA42F-7C34-4F60-AF7F-53B02BB318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CF78948-46D1-43F9-8178-E0FC7BAD5E2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A5249CB-D88C-4381-9B13-87DFFD88A15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9B7B034-8AB4-4529-AF86-747D24ACAB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C3201D7-DDCF-47E2-AFBA-A9350E5D438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64BCCED-294E-4EF5-AF26-89AB6812CC8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2A77CF0-7C9B-4E6C-8A4D-2311EA36D50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162D23F-FABD-4C92-A215-CD6207A5C43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C41AFE1-93DB-40AB-A4DA-C659CC06619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C1DBCD6-6B54-47CA-9BD4-4B4081949F9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8A64B01-53FE-4B3C-BCBF-C880229E48D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84,294
83,912
692.80
59,150,500
55,976,753
2,991,517
30,299,598
64,370,666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B4D5250-1180-4D6B-9368-DCF7E02D125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6D92695-F856-4744-8D57-1E92AB911FF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360F4EE-ED38-4D01-BA2B-A37502C21A6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527FFBE-FB0D-41FF-B181-12BA53BFA4B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852CC31-9FEB-49BC-A7A1-D519F1D3E5C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59B57C3-6882-46ED-BBE3-0A27880A421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EA32000-63AE-4E7F-B29D-754C1C4F8F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18A017D-AFFB-4688-9321-98A4981A71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CCC31EA-2B96-483F-B3F1-FC822759484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4947129-A247-45BA-A345-6DCF6C19210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AB70017-A4F5-4D45-A688-5C050B2EBA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DC77827-D884-49AA-B200-76430AECC48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0CA0CB3-2A98-4550-80FF-DEBD152800A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958C890-43BD-4747-B03B-393CCD5FEF0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29AB6D5-B2A3-4830-8825-108C2B292B9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4BD82A8-17B0-4083-B061-E38E1E20962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61E04BC-DF59-43C2-AAD5-242427F6834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6F96D6E-82F0-4CAC-BF6C-867F09044AB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CBFD9F0-02BE-486D-A24D-13DCBCD1A0F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10AAE27-5A18-44C8-8327-2F30606174B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88341817-F14A-4732-B968-A12B8307E39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B8C35E8-2ABC-4A75-9F38-4E628E3A148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18B5741-93F9-42ED-AAD3-3925A884266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148ADD4-94EF-4411-AA44-4657ED4749A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46832C0-FA7D-403A-B031-9FBF4764A30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53F1DF5-AB63-40C0-A9CE-98C570ABB2E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12BA516-3FD2-4EAD-A220-613E62F3EE7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AE758ED-9E1E-440C-A8BA-6AB8462F0AE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83C7444-E588-4E2D-8EBD-D9ADE853E7F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DEC72F1-E014-477F-B515-9413B113415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4250C41-22C7-4CFC-8ECE-5F82019A9C1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0F7D95E-8D62-4FC9-81E0-C6E7E873CEC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E68AB44-4C5A-4DF6-91C5-A78BE2DF9DF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B55F035-065C-4A24-AA01-171DBCD6A9D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3BBC431-AD0B-445B-AD35-1CEA059B221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年度比率は</a:t>
          </a:r>
          <a:r>
            <a:rPr kumimoji="1" lang="en-US" altLang="ja-JP" sz="1100">
              <a:solidFill>
                <a:schemeClr val="dk1"/>
              </a:solidFill>
              <a:effectLst/>
              <a:latin typeface="+mn-lt"/>
              <a:ea typeface="+mn-ea"/>
              <a:cs typeface="+mn-cs"/>
            </a:rPr>
            <a:t>65.5</a:t>
          </a:r>
          <a:r>
            <a:rPr kumimoji="1" lang="ja-JP" altLang="ja-JP" sz="1100">
              <a:solidFill>
                <a:schemeClr val="dk1"/>
              </a:solidFill>
              <a:effectLst/>
              <a:latin typeface="+mn-lt"/>
              <a:ea typeface="+mn-ea"/>
              <a:cs typeface="+mn-cs"/>
            </a:rPr>
            <a:t>％で前年度比で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ポイントの増となっており、類似団体平均を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ポイント上回っている。類似団体と比較して有形固定資産の老朽化が進んでいることから、公共施設等総合管理計画として平成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月に</a:t>
          </a:r>
          <a:r>
            <a:rPr kumimoji="1" lang="ja-JP" altLang="en-US" sz="1100">
              <a:solidFill>
                <a:schemeClr val="dk1"/>
              </a:solidFill>
              <a:effectLst/>
              <a:latin typeface="+mn-lt"/>
              <a:ea typeface="+mn-ea"/>
              <a:cs typeface="+mn-cs"/>
            </a:rPr>
            <a:t>一部</a:t>
          </a:r>
          <a:r>
            <a:rPr kumimoji="1" lang="ja-JP" altLang="ja-JP" sz="1100">
              <a:solidFill>
                <a:schemeClr val="dk1"/>
              </a:solidFill>
              <a:effectLst/>
              <a:latin typeface="+mn-lt"/>
              <a:ea typeface="+mn-ea"/>
              <a:cs typeface="+mn-cs"/>
            </a:rPr>
            <a:t>改訂した横手市財産経営推進計画に基づき、施設の老朽化対策を進め、比率の抑制に努めていく。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1813E35-7D4B-48EA-B439-0F4E6485B19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012948C-C905-4972-8A26-E5025343628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12616CE-2FD7-4C87-AF57-3E62AA0F1FA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4F52815-B854-46C5-86B1-F1F82E68A0C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3A7171E-4A5F-4195-B815-ADFB45C46C9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3614B6E-2B8D-4F3B-ADB6-4EE8BEB9A2B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76A7731-DC91-45B8-A5E1-474FA5EF1C8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990DC37-1AA6-4F82-8EEA-B9CC4FFAECE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6CFC017-BDEC-4F65-B6D8-85FF7C0D27E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FD9035A-0BFB-4BE9-B07D-235DD6423E9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937039F-4FD9-47BD-BB80-7DE9C278879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9DC8DBD-10D7-43B9-BE29-5FC27B17C5B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B2F8FE2-692E-424F-849E-AEF7D98F636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9E004B1-9407-4F66-B6F6-48983418A41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70FDD94-C106-4DBF-9288-C622D3418B8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C6D6EA9-E091-489E-9C45-CC4E6B9B67D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a:extLst>
            <a:ext uri="{FF2B5EF4-FFF2-40B4-BE49-F238E27FC236}">
              <a16:creationId xmlns:a16="http://schemas.microsoft.com/office/drawing/2014/main" id="{98EC6C6C-B25D-46AF-AF73-F9ECA4C08CC5}"/>
            </a:ext>
          </a:extLst>
        </xdr:cNvPr>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a:extLst>
            <a:ext uri="{FF2B5EF4-FFF2-40B4-BE49-F238E27FC236}">
              <a16:creationId xmlns:a16="http://schemas.microsoft.com/office/drawing/2014/main" id="{1F495F70-61C6-4446-AEFF-2F0CC05746D4}"/>
            </a:ext>
          </a:extLst>
        </xdr:cNvPr>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a:extLst>
            <a:ext uri="{FF2B5EF4-FFF2-40B4-BE49-F238E27FC236}">
              <a16:creationId xmlns:a16="http://schemas.microsoft.com/office/drawing/2014/main" id="{B05A7BC9-A148-4BB8-AAA1-E24BA38B1DEB}"/>
            </a:ext>
          </a:extLst>
        </xdr:cNvPr>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a:extLst>
            <a:ext uri="{FF2B5EF4-FFF2-40B4-BE49-F238E27FC236}">
              <a16:creationId xmlns:a16="http://schemas.microsoft.com/office/drawing/2014/main" id="{1DF65F30-BCF7-40A7-BC3A-4A885E83F237}"/>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a:extLst>
            <a:ext uri="{FF2B5EF4-FFF2-40B4-BE49-F238E27FC236}">
              <a16:creationId xmlns:a16="http://schemas.microsoft.com/office/drawing/2014/main" id="{B05E1011-B684-4219-8697-6403E0DB2B38}"/>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51F2F277-7A9F-438F-BE26-B1B7A4CD278B}"/>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315C59A9-ED70-4BA3-8779-BE4A3B5EC272}"/>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a:extLst>
            <a:ext uri="{FF2B5EF4-FFF2-40B4-BE49-F238E27FC236}">
              <a16:creationId xmlns:a16="http://schemas.microsoft.com/office/drawing/2014/main" id="{1E42FCA8-E324-43F4-9216-CC576FBCE92E}"/>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a:extLst>
            <a:ext uri="{FF2B5EF4-FFF2-40B4-BE49-F238E27FC236}">
              <a16:creationId xmlns:a16="http://schemas.microsoft.com/office/drawing/2014/main" id="{3E89CFF5-2C93-4E76-A0FE-D34E519FFEA0}"/>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D3C34790-E780-4193-A637-14F489630309}"/>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7123B08D-AB0A-4B3C-9F9F-483661A703E7}"/>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30F612F-6EB3-4532-B6F3-E41126E19DC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D948215-01E8-4D7F-BD1A-DCB5ED290B1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EF5BB66-899D-4A76-86BE-1A847380618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39144E1-B71F-4F04-805A-CFC1B32803A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992E486-C7DC-41DA-B745-4FB51BBA748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81" name="楕円 80">
          <a:extLst>
            <a:ext uri="{FF2B5EF4-FFF2-40B4-BE49-F238E27FC236}">
              <a16:creationId xmlns:a16="http://schemas.microsoft.com/office/drawing/2014/main" id="{29A56B9B-4474-401F-A7F2-14C6F1B92403}"/>
            </a:ext>
          </a:extLst>
        </xdr:cNvPr>
        <xdr:cNvSpPr/>
      </xdr:nvSpPr>
      <xdr:spPr>
        <a:xfrm>
          <a:off x="47117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82" name="有形固定資産減価償却率該当値テキスト">
          <a:extLst>
            <a:ext uri="{FF2B5EF4-FFF2-40B4-BE49-F238E27FC236}">
              <a16:creationId xmlns:a16="http://schemas.microsoft.com/office/drawing/2014/main" id="{43B7F392-8044-439A-B3B7-EDC26F466B81}"/>
            </a:ext>
          </a:extLst>
        </xdr:cNvPr>
        <xdr:cNvSpPr txBox="1"/>
      </xdr:nvSpPr>
      <xdr:spPr>
        <a:xfrm>
          <a:off x="4813300" y="61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3" name="楕円 82">
          <a:extLst>
            <a:ext uri="{FF2B5EF4-FFF2-40B4-BE49-F238E27FC236}">
              <a16:creationId xmlns:a16="http://schemas.microsoft.com/office/drawing/2014/main" id="{56CD9CE0-C7A4-468A-AFE5-7E4E3D4283AC}"/>
            </a:ext>
          </a:extLst>
        </xdr:cNvPr>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143933</xdr:rowOff>
    </xdr:to>
    <xdr:cxnSp macro="">
      <xdr:nvCxnSpPr>
        <xdr:cNvPr id="84" name="直線コネクタ 83">
          <a:extLst>
            <a:ext uri="{FF2B5EF4-FFF2-40B4-BE49-F238E27FC236}">
              <a16:creationId xmlns:a16="http://schemas.microsoft.com/office/drawing/2014/main" id="{15F04812-DC7D-4EF6-BDF5-8F3FD3AA6CA6}"/>
            </a:ext>
          </a:extLst>
        </xdr:cNvPr>
        <xdr:cNvCxnSpPr/>
      </xdr:nvCxnSpPr>
      <xdr:spPr>
        <a:xfrm>
          <a:off x="4051300" y="6172835"/>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5" name="楕円 84">
          <a:extLst>
            <a:ext uri="{FF2B5EF4-FFF2-40B4-BE49-F238E27FC236}">
              <a16:creationId xmlns:a16="http://schemas.microsoft.com/office/drawing/2014/main" id="{61C0C7D1-B7A6-49C0-B3F5-9E1EA6B2E7AB}"/>
            </a:ext>
          </a:extLst>
        </xdr:cNvPr>
        <xdr:cNvSpPr/>
      </xdr:nvSpPr>
      <xdr:spPr>
        <a:xfrm>
          <a:off x="3238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43180</xdr:rowOff>
    </xdr:from>
    <xdr:to>
      <xdr:col>19</xdr:col>
      <xdr:colOff>136525</xdr:colOff>
      <xdr:row>31</xdr:row>
      <xdr:rowOff>86360</xdr:rowOff>
    </xdr:to>
    <xdr:cxnSp macro="">
      <xdr:nvCxnSpPr>
        <xdr:cNvPr id="86" name="直線コネクタ 85">
          <a:extLst>
            <a:ext uri="{FF2B5EF4-FFF2-40B4-BE49-F238E27FC236}">
              <a16:creationId xmlns:a16="http://schemas.microsoft.com/office/drawing/2014/main" id="{18104D07-65FF-4758-8135-4C34608E5579}"/>
            </a:ext>
          </a:extLst>
        </xdr:cNvPr>
        <xdr:cNvCxnSpPr/>
      </xdr:nvCxnSpPr>
      <xdr:spPr>
        <a:xfrm>
          <a:off x="3289300" y="612965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145838</xdr:rowOff>
    </xdr:from>
    <xdr:to>
      <xdr:col>11</xdr:col>
      <xdr:colOff>187325</xdr:colOff>
      <xdr:row>31</xdr:row>
      <xdr:rowOff>75988</xdr:rowOff>
    </xdr:to>
    <xdr:sp macro="" textlink="">
      <xdr:nvSpPr>
        <xdr:cNvPr id="87" name="楕円 86">
          <a:extLst>
            <a:ext uri="{FF2B5EF4-FFF2-40B4-BE49-F238E27FC236}">
              <a16:creationId xmlns:a16="http://schemas.microsoft.com/office/drawing/2014/main" id="{5FB27B6E-FC6B-406E-A688-E0BB3D72BC6F}"/>
            </a:ext>
          </a:extLst>
        </xdr:cNvPr>
        <xdr:cNvSpPr/>
      </xdr:nvSpPr>
      <xdr:spPr>
        <a:xfrm>
          <a:off x="2476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25188</xdr:rowOff>
    </xdr:from>
    <xdr:to>
      <xdr:col>15</xdr:col>
      <xdr:colOff>136525</xdr:colOff>
      <xdr:row>31</xdr:row>
      <xdr:rowOff>43180</xdr:rowOff>
    </xdr:to>
    <xdr:cxnSp macro="">
      <xdr:nvCxnSpPr>
        <xdr:cNvPr id="88" name="直線コネクタ 87">
          <a:extLst>
            <a:ext uri="{FF2B5EF4-FFF2-40B4-BE49-F238E27FC236}">
              <a16:creationId xmlns:a16="http://schemas.microsoft.com/office/drawing/2014/main" id="{6C48F007-2508-430A-A10E-01866851F424}"/>
            </a:ext>
          </a:extLst>
        </xdr:cNvPr>
        <xdr:cNvCxnSpPr/>
      </xdr:nvCxnSpPr>
      <xdr:spPr>
        <a:xfrm>
          <a:off x="2527300" y="611166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102658</xdr:rowOff>
    </xdr:from>
    <xdr:to>
      <xdr:col>7</xdr:col>
      <xdr:colOff>187325</xdr:colOff>
      <xdr:row>31</xdr:row>
      <xdr:rowOff>32808</xdr:rowOff>
    </xdr:to>
    <xdr:sp macro="" textlink="">
      <xdr:nvSpPr>
        <xdr:cNvPr id="89" name="楕円 88">
          <a:extLst>
            <a:ext uri="{FF2B5EF4-FFF2-40B4-BE49-F238E27FC236}">
              <a16:creationId xmlns:a16="http://schemas.microsoft.com/office/drawing/2014/main" id="{4168F6E1-8165-44B5-A881-3F64F0F291EE}"/>
            </a:ext>
          </a:extLst>
        </xdr:cNvPr>
        <xdr:cNvSpPr/>
      </xdr:nvSpPr>
      <xdr:spPr>
        <a:xfrm>
          <a:off x="1714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153458</xdr:rowOff>
    </xdr:from>
    <xdr:to>
      <xdr:col>11</xdr:col>
      <xdr:colOff>136525</xdr:colOff>
      <xdr:row>31</xdr:row>
      <xdr:rowOff>25188</xdr:rowOff>
    </xdr:to>
    <xdr:cxnSp macro="">
      <xdr:nvCxnSpPr>
        <xdr:cNvPr id="90" name="直線コネクタ 89">
          <a:extLst>
            <a:ext uri="{FF2B5EF4-FFF2-40B4-BE49-F238E27FC236}">
              <a16:creationId xmlns:a16="http://schemas.microsoft.com/office/drawing/2014/main" id="{97302AD2-06E9-4A12-9DE1-C3D4639A3AB3}"/>
            </a:ext>
          </a:extLst>
        </xdr:cNvPr>
        <xdr:cNvCxnSpPr/>
      </xdr:nvCxnSpPr>
      <xdr:spPr>
        <a:xfrm>
          <a:off x="1765300" y="606848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1" name="n_1aveValue有形固定資産減価償却率">
          <a:extLst>
            <a:ext uri="{FF2B5EF4-FFF2-40B4-BE49-F238E27FC236}">
              <a16:creationId xmlns:a16="http://schemas.microsoft.com/office/drawing/2014/main" id="{65627400-6FD0-45CB-8F33-C291BA29B079}"/>
            </a:ext>
          </a:extLst>
        </xdr:cNvPr>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2" name="n_2aveValue有形固定資産減価償却率">
          <a:extLst>
            <a:ext uri="{FF2B5EF4-FFF2-40B4-BE49-F238E27FC236}">
              <a16:creationId xmlns:a16="http://schemas.microsoft.com/office/drawing/2014/main" id="{E8BDDE5E-ABFE-4633-B2D5-5899531E95A2}"/>
            </a:ext>
          </a:extLst>
        </xdr:cNvPr>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3" name="n_3aveValue有形固定資産減価償却率">
          <a:extLst>
            <a:ext uri="{FF2B5EF4-FFF2-40B4-BE49-F238E27FC236}">
              <a16:creationId xmlns:a16="http://schemas.microsoft.com/office/drawing/2014/main" id="{C5878137-5778-46F1-B979-87D39E60BFF2}"/>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a:extLst>
            <a:ext uri="{FF2B5EF4-FFF2-40B4-BE49-F238E27FC236}">
              <a16:creationId xmlns:a16="http://schemas.microsoft.com/office/drawing/2014/main" id="{7C469D07-B3B7-4C8D-BAFB-E28C3FE6F2B4}"/>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5" name="n_1mainValue有形固定資産減価償却率">
          <a:extLst>
            <a:ext uri="{FF2B5EF4-FFF2-40B4-BE49-F238E27FC236}">
              <a16:creationId xmlns:a16="http://schemas.microsoft.com/office/drawing/2014/main" id="{DCDA0A76-016C-4224-991A-53104FBC5CCE}"/>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6" name="n_2mainValue有形固定資産減価償却率">
          <a:extLst>
            <a:ext uri="{FF2B5EF4-FFF2-40B4-BE49-F238E27FC236}">
              <a16:creationId xmlns:a16="http://schemas.microsoft.com/office/drawing/2014/main" id="{C43D0FF4-E650-4796-BFB6-36FDE565355A}"/>
            </a:ext>
          </a:extLst>
        </xdr:cNvPr>
        <xdr:cNvSpPr txBox="1"/>
      </xdr:nvSpPr>
      <xdr:spPr>
        <a:xfrm>
          <a:off x="3086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67115</xdr:rowOff>
    </xdr:from>
    <xdr:ext cx="405111" cy="259045"/>
    <xdr:sp macro="" textlink="">
      <xdr:nvSpPr>
        <xdr:cNvPr id="97" name="n_3mainValue有形固定資産減価償却率">
          <a:extLst>
            <a:ext uri="{FF2B5EF4-FFF2-40B4-BE49-F238E27FC236}">
              <a16:creationId xmlns:a16="http://schemas.microsoft.com/office/drawing/2014/main" id="{A2C809B2-F5E4-4DD3-A5D9-E10738010FD9}"/>
            </a:ext>
          </a:extLst>
        </xdr:cNvPr>
        <xdr:cNvSpPr txBox="1"/>
      </xdr:nvSpPr>
      <xdr:spPr>
        <a:xfrm>
          <a:off x="2324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23935</xdr:rowOff>
    </xdr:from>
    <xdr:ext cx="405111" cy="259045"/>
    <xdr:sp macro="" textlink="">
      <xdr:nvSpPr>
        <xdr:cNvPr id="98" name="n_4mainValue有形固定資産減価償却率">
          <a:extLst>
            <a:ext uri="{FF2B5EF4-FFF2-40B4-BE49-F238E27FC236}">
              <a16:creationId xmlns:a16="http://schemas.microsoft.com/office/drawing/2014/main" id="{6F2A2A0A-2C8F-4C6D-ACED-29342BCB8EF7}"/>
            </a:ext>
          </a:extLst>
        </xdr:cNvPr>
        <xdr:cNvSpPr txBox="1"/>
      </xdr:nvSpPr>
      <xdr:spPr>
        <a:xfrm>
          <a:off x="1562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FC6C741-03FE-45C6-B04C-C2476ABDB6A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C00C926-A36B-4645-91E4-C39E325CD1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1CF660F-F1C8-4F4C-8DFF-E182C01116E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3FA3035-1E08-4DCA-AF4E-EC25CEAC25A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A8B2899-5A8C-44DD-BAB6-D1C91D384B5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8ED7FD5-9706-47CF-A44C-3D36050158F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414FA79-229A-4A72-9F23-EE65E99CCD2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174983E-FD8E-4EDC-8E9A-79FA60758C6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1426F7A-F43F-43F4-9F6F-BFC8055DB9C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678716F-6FD6-4FA2-8296-0B5DD8DF8A4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480A9BC-8023-4576-84B7-67E342E81DA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BC2FED8-F7D7-40C8-8298-0A8933F17E6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11F0324-68C3-4C94-9A94-DD442929B32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年度比率は</a:t>
          </a:r>
          <a:r>
            <a:rPr kumimoji="1" lang="en-US" altLang="ja-JP" sz="1100">
              <a:solidFill>
                <a:schemeClr val="dk1"/>
              </a:solidFill>
              <a:effectLst/>
              <a:latin typeface="+mn-lt"/>
              <a:ea typeface="+mn-ea"/>
              <a:cs typeface="+mn-cs"/>
            </a:rPr>
            <a:t>641.4</a:t>
          </a:r>
          <a:r>
            <a:rPr kumimoji="1" lang="ja-JP" altLang="ja-JP" sz="1100">
              <a:solidFill>
                <a:schemeClr val="dk1"/>
              </a:solidFill>
              <a:effectLst/>
              <a:latin typeface="+mn-lt"/>
              <a:ea typeface="+mn-ea"/>
              <a:cs typeface="+mn-cs"/>
            </a:rPr>
            <a:t>％と前年度比で</a:t>
          </a:r>
          <a:r>
            <a:rPr kumimoji="1" lang="en-US" altLang="ja-JP" sz="1100">
              <a:solidFill>
                <a:schemeClr val="dk1"/>
              </a:solidFill>
              <a:effectLst/>
              <a:latin typeface="+mn-lt"/>
              <a:ea typeface="+mn-ea"/>
              <a:cs typeface="+mn-cs"/>
            </a:rPr>
            <a:t>34.7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となっており、類似団体平均を</a:t>
          </a:r>
          <a:r>
            <a:rPr kumimoji="1" lang="en-US" altLang="ja-JP" sz="1100">
              <a:solidFill>
                <a:schemeClr val="dk1"/>
              </a:solidFill>
              <a:effectLst/>
              <a:latin typeface="+mn-lt"/>
              <a:ea typeface="+mn-ea"/>
              <a:cs typeface="+mn-cs"/>
            </a:rPr>
            <a:t>108.7</a:t>
          </a:r>
          <a:r>
            <a:rPr kumimoji="1" lang="ja-JP" altLang="ja-JP" sz="1100">
              <a:solidFill>
                <a:schemeClr val="dk1"/>
              </a:solidFill>
              <a:effectLst/>
              <a:latin typeface="+mn-lt"/>
              <a:ea typeface="+mn-ea"/>
              <a:cs typeface="+mn-cs"/>
            </a:rPr>
            <a:t>ポイント上回っている。今後は横手駅東口第二地区第一種市街地再開発事業、大型公共施設整備事業に加え、横手市財産経営推進計画に基づく公共施設解体・改修事業の実施等により将来負担額が上昇する見込みであることから、充当可能財源等の確保及び地方債発行の抑制を図り、持続可能な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EB074B4-7D20-47EC-93EC-422153BA04B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979CBEE-38C1-4614-9EFA-52AFF83A903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94DE960-CEDC-4689-AD0B-01B2569C915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90791AF-4135-4B74-BF64-DC31269D0E0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7AB9A58-C8F3-43E3-8DEB-A40B1C5B27E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0A6AC93-2820-438D-BB62-DF98EA39261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14EE16D-2898-4ED7-A8DA-988655E5006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2609FBE-AD81-4BC5-B698-AE0D23B5787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5C60C47-2232-48C5-B832-56958F162F7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07094E9-4EAF-476F-B65B-2C1838E4C2A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CE5FC28-EDD4-452E-AE9B-FA879E81E0F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4ACAF1E-8688-40A1-8E88-FD6D5F61C57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32FB8E2-DCD5-4734-B1A3-288267EC14E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B5D3032-A318-48F0-AE0C-6DA905DE8A0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ADB2C61-7B2F-42AF-B063-55ECB4AC2CB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a:extLst>
            <a:ext uri="{FF2B5EF4-FFF2-40B4-BE49-F238E27FC236}">
              <a16:creationId xmlns:a16="http://schemas.microsoft.com/office/drawing/2014/main" id="{E9EE18DC-F1B7-4A22-92B5-53935046B7E7}"/>
            </a:ext>
          </a:extLst>
        </xdr:cNvPr>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a:extLst>
            <a:ext uri="{FF2B5EF4-FFF2-40B4-BE49-F238E27FC236}">
              <a16:creationId xmlns:a16="http://schemas.microsoft.com/office/drawing/2014/main" id="{CADC17B3-C842-46A3-A700-64BD311957BA}"/>
            </a:ext>
          </a:extLst>
        </xdr:cNvPr>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a:extLst>
            <a:ext uri="{FF2B5EF4-FFF2-40B4-BE49-F238E27FC236}">
              <a16:creationId xmlns:a16="http://schemas.microsoft.com/office/drawing/2014/main" id="{BC835ADE-FFBC-4190-8497-AA07FC8777DB}"/>
            </a:ext>
          </a:extLst>
        </xdr:cNvPr>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0718A17-FAAF-43A3-853E-0772234784B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A8147E3-C136-4F18-82FB-C90CED60C34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32" name="債務償還比率平均値テキスト">
          <a:extLst>
            <a:ext uri="{FF2B5EF4-FFF2-40B4-BE49-F238E27FC236}">
              <a16:creationId xmlns:a16="http://schemas.microsoft.com/office/drawing/2014/main" id="{C62FD693-A6EC-49BB-A45D-00A6658E8F68}"/>
            </a:ext>
          </a:extLst>
        </xdr:cNvPr>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a:extLst>
            <a:ext uri="{FF2B5EF4-FFF2-40B4-BE49-F238E27FC236}">
              <a16:creationId xmlns:a16="http://schemas.microsoft.com/office/drawing/2014/main" id="{BDA0FB51-509B-40F2-8D2A-32D01E529BF3}"/>
            </a:ext>
          </a:extLst>
        </xdr:cNvPr>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a:extLst>
            <a:ext uri="{FF2B5EF4-FFF2-40B4-BE49-F238E27FC236}">
              <a16:creationId xmlns:a16="http://schemas.microsoft.com/office/drawing/2014/main" id="{D09DF9B7-3C13-4922-AA46-5A297FC5842A}"/>
            </a:ext>
          </a:extLst>
        </xdr:cNvPr>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a:extLst>
            <a:ext uri="{FF2B5EF4-FFF2-40B4-BE49-F238E27FC236}">
              <a16:creationId xmlns:a16="http://schemas.microsoft.com/office/drawing/2014/main" id="{A83AA177-DB3F-46E3-94F3-4F33794DF3C1}"/>
            </a:ext>
          </a:extLst>
        </xdr:cNvPr>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a:extLst>
            <a:ext uri="{FF2B5EF4-FFF2-40B4-BE49-F238E27FC236}">
              <a16:creationId xmlns:a16="http://schemas.microsoft.com/office/drawing/2014/main" id="{4B3C7CAD-47AA-4A0B-95ED-79FBD729894A}"/>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CE23B8A2-78A1-4E53-B451-8A26BE2673C5}"/>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CBB5015-AE33-46D1-BCE1-2AAA6B1011F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030ABEA-3C43-464F-956A-87466285C62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A854ACB-5D79-4C3C-B587-5A5E3C39455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D37340F-1593-464F-B1E9-F87A5D22304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262C221-BE5E-4C7B-B963-3917F7BF76B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116332</xdr:rowOff>
    </xdr:from>
    <xdr:to>
      <xdr:col>76</xdr:col>
      <xdr:colOff>73025</xdr:colOff>
      <xdr:row>31</xdr:row>
      <xdr:rowOff>46482</xdr:rowOff>
    </xdr:to>
    <xdr:sp macro="" textlink="">
      <xdr:nvSpPr>
        <xdr:cNvPr id="143" name="楕円 142">
          <a:extLst>
            <a:ext uri="{FF2B5EF4-FFF2-40B4-BE49-F238E27FC236}">
              <a16:creationId xmlns:a16="http://schemas.microsoft.com/office/drawing/2014/main" id="{53945358-49D7-470A-B495-A013EC65B4BF}"/>
            </a:ext>
          </a:extLst>
        </xdr:cNvPr>
        <xdr:cNvSpPr/>
      </xdr:nvSpPr>
      <xdr:spPr>
        <a:xfrm>
          <a:off x="147447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94759</xdr:rowOff>
    </xdr:from>
    <xdr:ext cx="469744" cy="259045"/>
    <xdr:sp macro="" textlink="">
      <xdr:nvSpPr>
        <xdr:cNvPr id="144" name="債務償還比率該当値テキスト">
          <a:extLst>
            <a:ext uri="{FF2B5EF4-FFF2-40B4-BE49-F238E27FC236}">
              <a16:creationId xmlns:a16="http://schemas.microsoft.com/office/drawing/2014/main" id="{D7938D5E-D73F-410D-9C34-812C73BF980E}"/>
            </a:ext>
          </a:extLst>
        </xdr:cNvPr>
        <xdr:cNvSpPr txBox="1"/>
      </xdr:nvSpPr>
      <xdr:spPr>
        <a:xfrm>
          <a:off x="14846300" y="600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74711</xdr:rowOff>
    </xdr:from>
    <xdr:to>
      <xdr:col>72</xdr:col>
      <xdr:colOff>123825</xdr:colOff>
      <xdr:row>31</xdr:row>
      <xdr:rowOff>4861</xdr:rowOff>
    </xdr:to>
    <xdr:sp macro="" textlink="">
      <xdr:nvSpPr>
        <xdr:cNvPr id="145" name="楕円 144">
          <a:extLst>
            <a:ext uri="{FF2B5EF4-FFF2-40B4-BE49-F238E27FC236}">
              <a16:creationId xmlns:a16="http://schemas.microsoft.com/office/drawing/2014/main" id="{0C441B03-308F-483D-812A-BF2EA43765BB}"/>
            </a:ext>
          </a:extLst>
        </xdr:cNvPr>
        <xdr:cNvSpPr/>
      </xdr:nvSpPr>
      <xdr:spPr>
        <a:xfrm>
          <a:off x="14033500" y="59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125511</xdr:rowOff>
    </xdr:from>
    <xdr:to>
      <xdr:col>76</xdr:col>
      <xdr:colOff>22225</xdr:colOff>
      <xdr:row>30</xdr:row>
      <xdr:rowOff>167132</xdr:rowOff>
    </xdr:to>
    <xdr:cxnSp macro="">
      <xdr:nvCxnSpPr>
        <xdr:cNvPr id="146" name="直線コネクタ 145">
          <a:extLst>
            <a:ext uri="{FF2B5EF4-FFF2-40B4-BE49-F238E27FC236}">
              <a16:creationId xmlns:a16="http://schemas.microsoft.com/office/drawing/2014/main" id="{0BDC86AE-30CF-4A68-A21D-E9F6F1C7335E}"/>
            </a:ext>
          </a:extLst>
        </xdr:cNvPr>
        <xdr:cNvCxnSpPr/>
      </xdr:nvCxnSpPr>
      <xdr:spPr>
        <a:xfrm>
          <a:off x="14084300" y="6040536"/>
          <a:ext cx="711200" cy="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168508</xdr:rowOff>
    </xdr:from>
    <xdr:to>
      <xdr:col>68</xdr:col>
      <xdr:colOff>123825</xdr:colOff>
      <xdr:row>31</xdr:row>
      <xdr:rowOff>98658</xdr:rowOff>
    </xdr:to>
    <xdr:sp macro="" textlink="">
      <xdr:nvSpPr>
        <xdr:cNvPr id="147" name="楕円 146">
          <a:extLst>
            <a:ext uri="{FF2B5EF4-FFF2-40B4-BE49-F238E27FC236}">
              <a16:creationId xmlns:a16="http://schemas.microsoft.com/office/drawing/2014/main" id="{487342DE-F890-4398-9ADC-C0D95F52CA9D}"/>
            </a:ext>
          </a:extLst>
        </xdr:cNvPr>
        <xdr:cNvSpPr/>
      </xdr:nvSpPr>
      <xdr:spPr>
        <a:xfrm>
          <a:off x="13271500" y="608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125511</xdr:rowOff>
    </xdr:from>
    <xdr:to>
      <xdr:col>72</xdr:col>
      <xdr:colOff>73025</xdr:colOff>
      <xdr:row>31</xdr:row>
      <xdr:rowOff>47858</xdr:rowOff>
    </xdr:to>
    <xdr:cxnSp macro="">
      <xdr:nvCxnSpPr>
        <xdr:cNvPr id="148" name="直線コネクタ 147">
          <a:extLst>
            <a:ext uri="{FF2B5EF4-FFF2-40B4-BE49-F238E27FC236}">
              <a16:creationId xmlns:a16="http://schemas.microsoft.com/office/drawing/2014/main" id="{231A3A5E-D97D-44AF-93F0-DA37FB2B6111}"/>
            </a:ext>
          </a:extLst>
        </xdr:cNvPr>
        <xdr:cNvCxnSpPr/>
      </xdr:nvCxnSpPr>
      <xdr:spPr>
        <a:xfrm flipV="1">
          <a:off x="13322300" y="6040536"/>
          <a:ext cx="762000" cy="9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153755</xdr:rowOff>
    </xdr:from>
    <xdr:to>
      <xdr:col>64</xdr:col>
      <xdr:colOff>123825</xdr:colOff>
      <xdr:row>31</xdr:row>
      <xdr:rowOff>83905</xdr:rowOff>
    </xdr:to>
    <xdr:sp macro="" textlink="">
      <xdr:nvSpPr>
        <xdr:cNvPr id="149" name="楕円 148">
          <a:extLst>
            <a:ext uri="{FF2B5EF4-FFF2-40B4-BE49-F238E27FC236}">
              <a16:creationId xmlns:a16="http://schemas.microsoft.com/office/drawing/2014/main" id="{1E96E866-00C2-4965-9734-7438538727FC}"/>
            </a:ext>
          </a:extLst>
        </xdr:cNvPr>
        <xdr:cNvSpPr/>
      </xdr:nvSpPr>
      <xdr:spPr>
        <a:xfrm>
          <a:off x="12509500" y="60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33105</xdr:rowOff>
    </xdr:from>
    <xdr:to>
      <xdr:col>68</xdr:col>
      <xdr:colOff>73025</xdr:colOff>
      <xdr:row>31</xdr:row>
      <xdr:rowOff>47858</xdr:rowOff>
    </xdr:to>
    <xdr:cxnSp macro="">
      <xdr:nvCxnSpPr>
        <xdr:cNvPr id="150" name="直線コネクタ 149">
          <a:extLst>
            <a:ext uri="{FF2B5EF4-FFF2-40B4-BE49-F238E27FC236}">
              <a16:creationId xmlns:a16="http://schemas.microsoft.com/office/drawing/2014/main" id="{C7E2808A-30B5-48E1-BF08-8E76E3A7BDE9}"/>
            </a:ext>
          </a:extLst>
        </xdr:cNvPr>
        <xdr:cNvCxnSpPr/>
      </xdr:nvCxnSpPr>
      <xdr:spPr>
        <a:xfrm>
          <a:off x="12560300" y="6119580"/>
          <a:ext cx="7620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83707</xdr:rowOff>
    </xdr:from>
    <xdr:to>
      <xdr:col>60</xdr:col>
      <xdr:colOff>123825</xdr:colOff>
      <xdr:row>31</xdr:row>
      <xdr:rowOff>13857</xdr:rowOff>
    </xdr:to>
    <xdr:sp macro="" textlink="">
      <xdr:nvSpPr>
        <xdr:cNvPr id="151" name="楕円 150">
          <a:extLst>
            <a:ext uri="{FF2B5EF4-FFF2-40B4-BE49-F238E27FC236}">
              <a16:creationId xmlns:a16="http://schemas.microsoft.com/office/drawing/2014/main" id="{62E99105-BC3C-4DD8-B588-97821D78EDA4}"/>
            </a:ext>
          </a:extLst>
        </xdr:cNvPr>
        <xdr:cNvSpPr/>
      </xdr:nvSpPr>
      <xdr:spPr>
        <a:xfrm>
          <a:off x="11747500" y="59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134507</xdr:rowOff>
    </xdr:from>
    <xdr:to>
      <xdr:col>64</xdr:col>
      <xdr:colOff>73025</xdr:colOff>
      <xdr:row>31</xdr:row>
      <xdr:rowOff>33105</xdr:rowOff>
    </xdr:to>
    <xdr:cxnSp macro="">
      <xdr:nvCxnSpPr>
        <xdr:cNvPr id="152" name="直線コネクタ 151">
          <a:extLst>
            <a:ext uri="{FF2B5EF4-FFF2-40B4-BE49-F238E27FC236}">
              <a16:creationId xmlns:a16="http://schemas.microsoft.com/office/drawing/2014/main" id="{57772A12-F8A9-4007-BBD3-1DFDEE6C5295}"/>
            </a:ext>
          </a:extLst>
        </xdr:cNvPr>
        <xdr:cNvCxnSpPr/>
      </xdr:nvCxnSpPr>
      <xdr:spPr>
        <a:xfrm>
          <a:off x="11798300" y="6049532"/>
          <a:ext cx="762000" cy="7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53" name="n_1aveValue債務償還比率">
          <a:extLst>
            <a:ext uri="{FF2B5EF4-FFF2-40B4-BE49-F238E27FC236}">
              <a16:creationId xmlns:a16="http://schemas.microsoft.com/office/drawing/2014/main" id="{11916F76-6F01-4C7F-BD01-8E472006F536}"/>
            </a:ext>
          </a:extLst>
        </xdr:cNvPr>
        <xdr:cNvSpPr txBox="1"/>
      </xdr:nvSpPr>
      <xdr:spPr>
        <a:xfrm>
          <a:off x="138367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a:extLst>
            <a:ext uri="{FF2B5EF4-FFF2-40B4-BE49-F238E27FC236}">
              <a16:creationId xmlns:a16="http://schemas.microsoft.com/office/drawing/2014/main" id="{B47104E7-A1FB-46F5-8041-617837C3CA3C}"/>
            </a:ext>
          </a:extLst>
        </xdr:cNvPr>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a:extLst>
            <a:ext uri="{FF2B5EF4-FFF2-40B4-BE49-F238E27FC236}">
              <a16:creationId xmlns:a16="http://schemas.microsoft.com/office/drawing/2014/main" id="{0470BFB9-4484-4544-BBA1-FE9750F42953}"/>
            </a:ext>
          </a:extLst>
        </xdr:cNvPr>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56" name="n_4aveValue債務償還比率">
          <a:extLst>
            <a:ext uri="{FF2B5EF4-FFF2-40B4-BE49-F238E27FC236}">
              <a16:creationId xmlns:a16="http://schemas.microsoft.com/office/drawing/2014/main" id="{E6CC5681-6366-40E4-A65F-5E5BA4427EA1}"/>
            </a:ext>
          </a:extLst>
        </xdr:cNvPr>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167438</xdr:rowOff>
    </xdr:from>
    <xdr:ext cx="469744" cy="259045"/>
    <xdr:sp macro="" textlink="">
      <xdr:nvSpPr>
        <xdr:cNvPr id="157" name="n_1mainValue債務償還比率">
          <a:extLst>
            <a:ext uri="{FF2B5EF4-FFF2-40B4-BE49-F238E27FC236}">
              <a16:creationId xmlns:a16="http://schemas.microsoft.com/office/drawing/2014/main" id="{916A9AB3-9502-4DE4-958D-AD5E18164018}"/>
            </a:ext>
          </a:extLst>
        </xdr:cNvPr>
        <xdr:cNvSpPr txBox="1"/>
      </xdr:nvSpPr>
      <xdr:spPr>
        <a:xfrm>
          <a:off x="13836727" y="60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89785</xdr:rowOff>
    </xdr:from>
    <xdr:ext cx="469744" cy="259045"/>
    <xdr:sp macro="" textlink="">
      <xdr:nvSpPr>
        <xdr:cNvPr id="158" name="n_2mainValue債務償還比率">
          <a:extLst>
            <a:ext uri="{FF2B5EF4-FFF2-40B4-BE49-F238E27FC236}">
              <a16:creationId xmlns:a16="http://schemas.microsoft.com/office/drawing/2014/main" id="{7C0AC1EC-C674-40AA-BBD3-D6006D5DBD00}"/>
            </a:ext>
          </a:extLst>
        </xdr:cNvPr>
        <xdr:cNvSpPr txBox="1"/>
      </xdr:nvSpPr>
      <xdr:spPr>
        <a:xfrm>
          <a:off x="13087427" y="617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75032</xdr:rowOff>
    </xdr:from>
    <xdr:ext cx="469744" cy="259045"/>
    <xdr:sp macro="" textlink="">
      <xdr:nvSpPr>
        <xdr:cNvPr id="159" name="n_3mainValue債務償還比率">
          <a:extLst>
            <a:ext uri="{FF2B5EF4-FFF2-40B4-BE49-F238E27FC236}">
              <a16:creationId xmlns:a16="http://schemas.microsoft.com/office/drawing/2014/main" id="{E3A44197-136F-486B-B5C2-4C21D2B8122A}"/>
            </a:ext>
          </a:extLst>
        </xdr:cNvPr>
        <xdr:cNvSpPr txBox="1"/>
      </xdr:nvSpPr>
      <xdr:spPr>
        <a:xfrm>
          <a:off x="12325427" y="61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30384</xdr:rowOff>
    </xdr:from>
    <xdr:ext cx="469744" cy="259045"/>
    <xdr:sp macro="" textlink="">
      <xdr:nvSpPr>
        <xdr:cNvPr id="160" name="n_4mainValue債務償還比率">
          <a:extLst>
            <a:ext uri="{FF2B5EF4-FFF2-40B4-BE49-F238E27FC236}">
              <a16:creationId xmlns:a16="http://schemas.microsoft.com/office/drawing/2014/main" id="{7B06E94B-296C-4A5F-81D4-67EE2FA9F0E4}"/>
            </a:ext>
          </a:extLst>
        </xdr:cNvPr>
        <xdr:cNvSpPr txBox="1"/>
      </xdr:nvSpPr>
      <xdr:spPr>
        <a:xfrm>
          <a:off x="11563427" y="577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7A31123-73CC-45A4-BDC5-AFA31D965A1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C495CA5-FD19-4C3A-84B1-10D511CC003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3109445-AF32-4DCB-A643-F76FE818E45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DE80808-BEC1-43E7-A386-93EF8FF4E46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B1D69D8-1B3E-4CAB-B50F-37D0498CA72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0A33BA3-3451-4761-A60F-626EC3C3267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0D3A65-2DA0-4868-9866-9C041AC0AC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C7AEE7-DDAC-4856-8795-E9BB6E281B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3BF06A8-90C9-4476-92B8-E0552BF1BB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3B32BF-BCD5-4628-A34D-DB0C417BA0F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80FBDD-B8ED-4A64-8B9C-F06B77AB57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D82892-DBD3-4C32-9165-BE77E92B75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7699DE-2AA4-4DA4-AC70-9459821009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56B604-9BEF-41A7-AEAE-88F77D2ABC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6D8B5F-9489-44A4-888A-0C13895FB1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33AD69-2280-47C3-AEAA-F9DEA7A4F9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84,294
83,912
692.80
59,150,500
55,976,753
2,991,517
30,299,598
64,370,666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3CF8E1-0485-4953-A077-4661C7C9D3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FEC2FD8-DF14-467D-B9A8-411A58F744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F54E50-550B-44C6-9C62-89DAB7326FD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683821-6099-4068-B7AF-8A9C794FA6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BBED68-7F9C-49EC-9846-3C72856153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63C1512-A242-46CD-B6A0-9394FD3563F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0E1FB2-5602-45EF-8B09-EB44FEBB64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CB2D5E-656F-4D0C-9410-E2E731F7FB6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87333E-C043-47B0-A524-AF78FF1213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37D86B-F638-4F6E-A90D-4540BED1B6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B037C5-2A32-4C3F-AA57-E6FF430213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BE4607-B71E-4C74-89A6-177186FED74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69A638-4426-46BA-B8F0-2A79D3596E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2A6FB4-AEDC-47E0-8CF8-B8D6AE618CF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1EFB5E-12D2-4E28-AEE2-15AD712BF8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C8D6F1-D6A4-4528-9A12-177D80CD40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BF7F996-8F0C-417B-89BC-63735A2BD3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0C90A5-6376-43AA-A5A2-1AF85652D6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0ED370-42C6-4305-BE9A-459AC78515F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51F83B-6E3A-46B8-A6F5-BC07083AA2D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067906-B3A3-4454-9DC4-23003737200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287FAD-C481-40D3-8540-6AC1D96C9F2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9B1704-9162-4BBF-99CD-6B35297FA3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E77DB1-E530-452A-A347-F8F3749FFA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44FA4E-89FB-471F-81A6-BFF852F24B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22DDB7-3B48-47E8-B39A-802B4EABCD9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20AB99-AC1D-44C8-9954-2AF634D1CE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960D21-4E2C-4BEE-B479-30495E332C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6C427E-AFD4-4545-8C7C-C894DAF29AF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153B812-3D55-4D63-80CE-EB1206D95D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12B21D-DD90-4FA0-B5D5-B3B158B8F4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70BB86-3A8C-4BE3-A6D2-C9A7D288122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200925F-E0FA-41F6-8E80-D416703A27F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9C0651F-01BE-4C5F-8015-617F58CCFDC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BB561B2-7A5A-4265-A353-F09DFF12064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62B7444-DA2C-42AD-A3FA-916B08404A2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4C6E29C-0F90-47C3-8CBD-8F3ECC1C6D0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57276A7-E465-4C19-A5F1-7202E91C775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BBB6DCF-A1EE-465C-93C3-FCDD6A9A40B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EC1AB1E-CA7B-4597-BBB7-2A1B9468119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E816ED7-64C4-43B0-98BE-FDFB66AEAE7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6603EF4-AA1C-40CE-9209-6D0ADB461DA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E07FCC5-2B28-4C86-A0A3-EF00526DC7E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9D68C13-A169-47F6-B2D8-0E398CF8A60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04A66C0-D849-43C4-A403-E9BA9673CF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id="{4BE58674-8386-4853-965B-243529074D1D}"/>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0B1F0E30-5BA7-4F4D-9E1E-2815C2439851}"/>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id="{82F7C542-1DDB-43B3-AE6C-93C1686BBC25}"/>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id="{B3C2B596-7B9D-445D-9155-565E5C3281B6}"/>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id="{A0A64E49-0B87-4D28-BA41-6911C25BFA18}"/>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17797</xdr:rowOff>
    </xdr:from>
    <xdr:ext cx="405111" cy="259045"/>
    <xdr:sp macro="" textlink="">
      <xdr:nvSpPr>
        <xdr:cNvPr id="62" name="【道路】&#10;有形固定資産減価償却率平均値テキスト">
          <a:extLst>
            <a:ext uri="{FF2B5EF4-FFF2-40B4-BE49-F238E27FC236}">
              <a16:creationId xmlns:a16="http://schemas.microsoft.com/office/drawing/2014/main" id="{F3956174-613F-414D-801D-3318CE39B68B}"/>
            </a:ext>
          </a:extLst>
        </xdr:cNvPr>
        <xdr:cNvSpPr txBox="1"/>
      </xdr:nvSpPr>
      <xdr:spPr>
        <a:xfrm>
          <a:off x="4673600" y="636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6E378994-2590-4CE8-8945-5538CE195636}"/>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DEF1968A-B2DF-4DF0-9981-FCD526D588F5}"/>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id="{DDD8C50A-5CA6-4460-A500-AF9F81E1DB35}"/>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BD476D2E-AADD-40C2-A40E-D6BD1D2C013E}"/>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71F939A5-0157-434B-BED9-2552C9718DDF}"/>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4850E1A-32DC-4086-92CA-815E4A7056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2A53C8-D909-4507-83B9-C1C12FDB2F4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6BC8DD-8C99-481D-B4AB-D44E80FE2B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48C3400-E670-4F75-B759-C1D93DB5EC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5B41DC5-3E85-42CD-B8BA-514C92552C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80645</xdr:rowOff>
    </xdr:from>
    <xdr:to>
      <xdr:col>24</xdr:col>
      <xdr:colOff>114300</xdr:colOff>
      <xdr:row>39</xdr:row>
      <xdr:rowOff>10795</xdr:rowOff>
    </xdr:to>
    <xdr:sp macro="" textlink="">
      <xdr:nvSpPr>
        <xdr:cNvPr id="73" name="楕円 72">
          <a:extLst>
            <a:ext uri="{FF2B5EF4-FFF2-40B4-BE49-F238E27FC236}">
              <a16:creationId xmlns:a16="http://schemas.microsoft.com/office/drawing/2014/main" id="{0E4D36A3-A36E-424D-9759-E67C468540CA}"/>
            </a:ext>
          </a:extLst>
        </xdr:cNvPr>
        <xdr:cNvSpPr/>
      </xdr:nvSpPr>
      <xdr:spPr>
        <a:xfrm>
          <a:off x="4584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59072</xdr:rowOff>
    </xdr:from>
    <xdr:ext cx="405111" cy="259045"/>
    <xdr:sp macro="" textlink="">
      <xdr:nvSpPr>
        <xdr:cNvPr id="74" name="【道路】&#10;有形固定資産減価償却率該当値テキスト">
          <a:extLst>
            <a:ext uri="{FF2B5EF4-FFF2-40B4-BE49-F238E27FC236}">
              <a16:creationId xmlns:a16="http://schemas.microsoft.com/office/drawing/2014/main" id="{30042AE2-8DB2-4B7F-9340-98B7259285BE}"/>
            </a:ext>
          </a:extLst>
        </xdr:cNvPr>
        <xdr:cNvSpPr txBox="1"/>
      </xdr:nvSpPr>
      <xdr:spPr>
        <a:xfrm>
          <a:off x="4673600"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38735</xdr:rowOff>
    </xdr:from>
    <xdr:to>
      <xdr:col>20</xdr:col>
      <xdr:colOff>38100</xdr:colOff>
      <xdr:row>38</xdr:row>
      <xdr:rowOff>140335</xdr:rowOff>
    </xdr:to>
    <xdr:sp macro="" textlink="">
      <xdr:nvSpPr>
        <xdr:cNvPr id="75" name="楕円 74">
          <a:extLst>
            <a:ext uri="{FF2B5EF4-FFF2-40B4-BE49-F238E27FC236}">
              <a16:creationId xmlns:a16="http://schemas.microsoft.com/office/drawing/2014/main" id="{BDA581D6-BA1B-4F51-A984-9FF2CDEBE6F1}"/>
            </a:ext>
          </a:extLst>
        </xdr:cNvPr>
        <xdr:cNvSpPr/>
      </xdr:nvSpPr>
      <xdr:spPr>
        <a:xfrm>
          <a:off x="3746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89535</xdr:rowOff>
    </xdr:from>
    <xdr:to>
      <xdr:col>24</xdr:col>
      <xdr:colOff>63500</xdr:colOff>
      <xdr:row>38</xdr:row>
      <xdr:rowOff>131445</xdr:rowOff>
    </xdr:to>
    <xdr:cxnSp macro="">
      <xdr:nvCxnSpPr>
        <xdr:cNvPr id="76" name="直線コネクタ 75">
          <a:extLst>
            <a:ext uri="{FF2B5EF4-FFF2-40B4-BE49-F238E27FC236}">
              <a16:creationId xmlns:a16="http://schemas.microsoft.com/office/drawing/2014/main" id="{FDA573F8-954A-4B80-ACB5-749D8CA1BCD6}"/>
            </a:ext>
          </a:extLst>
        </xdr:cNvPr>
        <xdr:cNvCxnSpPr/>
      </xdr:nvCxnSpPr>
      <xdr:spPr>
        <a:xfrm>
          <a:off x="3797300" y="66046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170180</xdr:rowOff>
    </xdr:from>
    <xdr:to>
      <xdr:col>15</xdr:col>
      <xdr:colOff>101600</xdr:colOff>
      <xdr:row>38</xdr:row>
      <xdr:rowOff>100330</xdr:rowOff>
    </xdr:to>
    <xdr:sp macro="" textlink="">
      <xdr:nvSpPr>
        <xdr:cNvPr id="77" name="楕円 76">
          <a:extLst>
            <a:ext uri="{FF2B5EF4-FFF2-40B4-BE49-F238E27FC236}">
              <a16:creationId xmlns:a16="http://schemas.microsoft.com/office/drawing/2014/main" id="{9025479F-7359-4501-B4EE-B5EE19DF0A59}"/>
            </a:ext>
          </a:extLst>
        </xdr:cNvPr>
        <xdr:cNvSpPr/>
      </xdr:nvSpPr>
      <xdr:spPr>
        <a:xfrm>
          <a:off x="2857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49530</xdr:rowOff>
    </xdr:from>
    <xdr:to>
      <xdr:col>19</xdr:col>
      <xdr:colOff>177800</xdr:colOff>
      <xdr:row>38</xdr:row>
      <xdr:rowOff>89535</xdr:rowOff>
    </xdr:to>
    <xdr:cxnSp macro="">
      <xdr:nvCxnSpPr>
        <xdr:cNvPr id="78" name="直線コネクタ 77">
          <a:extLst>
            <a:ext uri="{FF2B5EF4-FFF2-40B4-BE49-F238E27FC236}">
              <a16:creationId xmlns:a16="http://schemas.microsoft.com/office/drawing/2014/main" id="{07236A5B-6BDA-488F-BFA6-EFC5F8B312A4}"/>
            </a:ext>
          </a:extLst>
        </xdr:cNvPr>
        <xdr:cNvCxnSpPr/>
      </xdr:nvCxnSpPr>
      <xdr:spPr>
        <a:xfrm>
          <a:off x="2908300" y="6564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133985</xdr:rowOff>
    </xdr:from>
    <xdr:to>
      <xdr:col>10</xdr:col>
      <xdr:colOff>165100</xdr:colOff>
      <xdr:row>38</xdr:row>
      <xdr:rowOff>64135</xdr:rowOff>
    </xdr:to>
    <xdr:sp macro="" textlink="">
      <xdr:nvSpPr>
        <xdr:cNvPr id="79" name="楕円 78">
          <a:extLst>
            <a:ext uri="{FF2B5EF4-FFF2-40B4-BE49-F238E27FC236}">
              <a16:creationId xmlns:a16="http://schemas.microsoft.com/office/drawing/2014/main" id="{0E67357C-0FAB-459A-B9B9-BB679F2A84BB}"/>
            </a:ext>
          </a:extLst>
        </xdr:cNvPr>
        <xdr:cNvSpPr/>
      </xdr:nvSpPr>
      <xdr:spPr>
        <a:xfrm>
          <a:off x="1968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xdr:rowOff>
    </xdr:from>
    <xdr:to>
      <xdr:col>15</xdr:col>
      <xdr:colOff>50800</xdr:colOff>
      <xdr:row>38</xdr:row>
      <xdr:rowOff>49530</xdr:rowOff>
    </xdr:to>
    <xdr:cxnSp macro="">
      <xdr:nvCxnSpPr>
        <xdr:cNvPr id="80" name="直線コネクタ 79">
          <a:extLst>
            <a:ext uri="{FF2B5EF4-FFF2-40B4-BE49-F238E27FC236}">
              <a16:creationId xmlns:a16="http://schemas.microsoft.com/office/drawing/2014/main" id="{53B4F3A3-84BE-4B62-ACCC-FE4C730346A9}"/>
            </a:ext>
          </a:extLst>
        </xdr:cNvPr>
        <xdr:cNvCxnSpPr/>
      </xdr:nvCxnSpPr>
      <xdr:spPr>
        <a:xfrm>
          <a:off x="2019300" y="65284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a:extLst>
            <a:ext uri="{FF2B5EF4-FFF2-40B4-BE49-F238E27FC236}">
              <a16:creationId xmlns:a16="http://schemas.microsoft.com/office/drawing/2014/main" id="{71D97850-93BC-451C-8336-FF9E188F5D73}"/>
            </a:ext>
          </a:extLst>
        </xdr:cNvPr>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13335</xdr:rowOff>
    </xdr:to>
    <xdr:cxnSp macro="">
      <xdr:nvCxnSpPr>
        <xdr:cNvPr id="82" name="直線コネクタ 81">
          <a:extLst>
            <a:ext uri="{FF2B5EF4-FFF2-40B4-BE49-F238E27FC236}">
              <a16:creationId xmlns:a16="http://schemas.microsoft.com/office/drawing/2014/main" id="{D14F67A1-546F-48C5-9A8F-A8114F2E5391}"/>
            </a:ext>
          </a:extLst>
        </xdr:cNvPr>
        <xdr:cNvCxnSpPr/>
      </xdr:nvCxnSpPr>
      <xdr:spPr>
        <a:xfrm>
          <a:off x="1130300" y="64941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816FB0C2-2C57-4FF8-BF77-D41A55341B12}"/>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97807</xdr:rowOff>
    </xdr:from>
    <xdr:ext cx="405111" cy="259045"/>
    <xdr:sp macro="" textlink="">
      <xdr:nvSpPr>
        <xdr:cNvPr id="84" name="n_2aveValue【道路】&#10;有形固定資産減価償却率">
          <a:extLst>
            <a:ext uri="{FF2B5EF4-FFF2-40B4-BE49-F238E27FC236}">
              <a16:creationId xmlns:a16="http://schemas.microsoft.com/office/drawing/2014/main" id="{0937144E-7049-4EF9-8A8D-20918A7AB388}"/>
            </a:ext>
          </a:extLst>
        </xdr:cNvPr>
        <xdr:cNvSpPr txBox="1"/>
      </xdr:nvSpPr>
      <xdr:spPr>
        <a:xfrm>
          <a:off x="2705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5" name="n_3aveValue【道路】&#10;有形固定資産減価償却率">
          <a:extLst>
            <a:ext uri="{FF2B5EF4-FFF2-40B4-BE49-F238E27FC236}">
              <a16:creationId xmlns:a16="http://schemas.microsoft.com/office/drawing/2014/main" id="{22A2EE6D-3F1A-4365-90B7-78DD663EB3CA}"/>
            </a:ext>
          </a:extLst>
        </xdr:cNvPr>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a16="http://schemas.microsoft.com/office/drawing/2014/main" id="{EB285AA9-FE83-4F1F-82F7-7998FC1C0BB2}"/>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131462</xdr:rowOff>
    </xdr:from>
    <xdr:ext cx="405111" cy="259045"/>
    <xdr:sp macro="" textlink="">
      <xdr:nvSpPr>
        <xdr:cNvPr id="87" name="n_1mainValue【道路】&#10;有形固定資産減価償却率">
          <a:extLst>
            <a:ext uri="{FF2B5EF4-FFF2-40B4-BE49-F238E27FC236}">
              <a16:creationId xmlns:a16="http://schemas.microsoft.com/office/drawing/2014/main" id="{E57EC622-785C-4062-A14E-6A5296BE806D}"/>
            </a:ext>
          </a:extLst>
        </xdr:cNvPr>
        <xdr:cNvSpPr txBox="1"/>
      </xdr:nvSpPr>
      <xdr:spPr>
        <a:xfrm>
          <a:off x="3582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91457</xdr:rowOff>
    </xdr:from>
    <xdr:ext cx="405111" cy="259045"/>
    <xdr:sp macro="" textlink="">
      <xdr:nvSpPr>
        <xdr:cNvPr id="88" name="n_2mainValue【道路】&#10;有形固定資産減価償却率">
          <a:extLst>
            <a:ext uri="{FF2B5EF4-FFF2-40B4-BE49-F238E27FC236}">
              <a16:creationId xmlns:a16="http://schemas.microsoft.com/office/drawing/2014/main" id="{1E5CFEF1-669E-4473-BDF1-4C901CCFD48B}"/>
            </a:ext>
          </a:extLst>
        </xdr:cNvPr>
        <xdr:cNvSpPr txBox="1"/>
      </xdr:nvSpPr>
      <xdr:spPr>
        <a:xfrm>
          <a:off x="2705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9" name="n_3mainValue【道路】&#10;有形固定資産減価償却率">
          <a:extLst>
            <a:ext uri="{FF2B5EF4-FFF2-40B4-BE49-F238E27FC236}">
              <a16:creationId xmlns:a16="http://schemas.microsoft.com/office/drawing/2014/main" id="{5E8A5D9E-D092-424E-B31B-2FDE00EFCD6E}"/>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46372</xdr:rowOff>
    </xdr:from>
    <xdr:ext cx="405111" cy="259045"/>
    <xdr:sp macro="" textlink="">
      <xdr:nvSpPr>
        <xdr:cNvPr id="90" name="n_4mainValue【道路】&#10;有形固定資産減価償却率">
          <a:extLst>
            <a:ext uri="{FF2B5EF4-FFF2-40B4-BE49-F238E27FC236}">
              <a16:creationId xmlns:a16="http://schemas.microsoft.com/office/drawing/2014/main" id="{F290727D-EF38-4E15-A216-02D563F66712}"/>
            </a:ext>
          </a:extLst>
        </xdr:cNvPr>
        <xdr:cNvSpPr txBox="1"/>
      </xdr:nvSpPr>
      <xdr:spPr>
        <a:xfrm>
          <a:off x="927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1D45B37-AF0E-47BC-A467-F3AAF6DDC84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C0C9958-AFCF-4678-ACE9-F52B667C12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576A6A-111E-4209-BD30-7E4C123E1C1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1C3CFDF-D13A-4753-B740-9704D283750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CAA95EA-E050-4A91-99AF-977EA98715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2C03792-5D79-41EE-B312-B29DD5F8F4A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496CDF8-3F23-4C54-9D74-5C9CDF72E03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14D38FC-31E4-40DB-9BE8-5B58BA1B4EB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44F6D70-5F84-47DC-8AC7-04219D38BCA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69B348B-8845-404C-BA82-7807AD16978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FEF2994-CED6-4453-A370-CF267910F85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67BE449-77A0-4CFC-AD04-C0FA75A9DE7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28047EF-03C9-4714-BEBF-92D4EF8B86D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21DE2E2B-B396-4F2D-86D9-53483578B811}"/>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D50FC64-0811-48B9-931A-019DFA93458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71694B7-5ADB-47E1-81DD-794DC77AE58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70F06AF-96D1-4483-8264-18EEBAE1B10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A263A53-0D5D-4340-A229-5964A7BF795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5F85E23D-8891-42A3-AFAA-5006D842EC0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17A94808-CA98-4FF3-B54C-FA1DD564FE6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CDD4D43-1026-4385-9E0D-33B0E58A231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93CEB0E6-0C27-46C8-9D38-BE51D5C802EC}"/>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157C83C-0F42-472C-863F-D860F93EB8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7559F932-0852-4937-B6CF-6FBB6F4C9A1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E3326A7-69C4-4EC8-8F64-5D91A0FF4F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a16="http://schemas.microsoft.com/office/drawing/2014/main" id="{88147AAB-F1F4-407F-866E-A7A085B3B7F6}"/>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a16="http://schemas.microsoft.com/office/drawing/2014/main" id="{F39FC5C0-5C55-4CA4-9754-1B9240D60A28}"/>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a16="http://schemas.microsoft.com/office/drawing/2014/main" id="{C1F392CB-8394-4252-95CC-56A9ADEB2E51}"/>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a16="http://schemas.microsoft.com/office/drawing/2014/main" id="{2F7183B7-5C08-408B-AAE9-3FB8DB42EE9D}"/>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a16="http://schemas.microsoft.com/office/drawing/2014/main" id="{CFF06DBC-BAE9-4CBC-B919-4CC58AEAA33D}"/>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121230</xdr:rowOff>
    </xdr:from>
    <xdr:ext cx="534377" cy="259045"/>
    <xdr:sp macro="" textlink="">
      <xdr:nvSpPr>
        <xdr:cNvPr id="121" name="【道路】&#10;一人当たり延長平均値テキスト">
          <a:extLst>
            <a:ext uri="{FF2B5EF4-FFF2-40B4-BE49-F238E27FC236}">
              <a16:creationId xmlns:a16="http://schemas.microsoft.com/office/drawing/2014/main" id="{EF0875D8-4CA4-456C-8F23-9F28C71098FE}"/>
            </a:ext>
          </a:extLst>
        </xdr:cNvPr>
        <xdr:cNvSpPr txBox="1"/>
      </xdr:nvSpPr>
      <xdr:spPr>
        <a:xfrm>
          <a:off x="10515600" y="646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a16="http://schemas.microsoft.com/office/drawing/2014/main" id="{304813ED-7F43-4F75-B564-05991E99A0F7}"/>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a16="http://schemas.microsoft.com/office/drawing/2014/main" id="{266BDF68-9FA4-46A5-9C8C-E4F6764FA9D8}"/>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a:extLst>
            <a:ext uri="{FF2B5EF4-FFF2-40B4-BE49-F238E27FC236}">
              <a16:creationId xmlns:a16="http://schemas.microsoft.com/office/drawing/2014/main" id="{C6D56C2A-E520-44CD-95C1-670308B131D8}"/>
            </a:ext>
          </a:extLst>
        </xdr:cNvPr>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a:extLst>
            <a:ext uri="{FF2B5EF4-FFF2-40B4-BE49-F238E27FC236}">
              <a16:creationId xmlns:a16="http://schemas.microsoft.com/office/drawing/2014/main" id="{8436AB30-5B74-4359-AF8B-404B93754E9F}"/>
            </a:ext>
          </a:extLst>
        </xdr:cNvPr>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a:extLst>
            <a:ext uri="{FF2B5EF4-FFF2-40B4-BE49-F238E27FC236}">
              <a16:creationId xmlns:a16="http://schemas.microsoft.com/office/drawing/2014/main" id="{D52D477A-1609-4F5A-94C6-3A372DBC2CBC}"/>
            </a:ext>
          </a:extLst>
        </xdr:cNvPr>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EF9DA1-3B3F-489A-BAA9-444587791B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218FB1E-D320-48E5-A20F-82A4A0874CA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603184C-F3E0-4FE4-A165-1D2A962FAE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D3D4759-92B9-41EA-8E8D-B4177EA5B3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A65C643-04C4-4076-8073-9C2CD6DAF1C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45648</xdr:rowOff>
    </xdr:from>
    <xdr:to>
      <xdr:col>55</xdr:col>
      <xdr:colOff>50800</xdr:colOff>
      <xdr:row>37</xdr:row>
      <xdr:rowOff>147248</xdr:rowOff>
    </xdr:to>
    <xdr:sp macro="" textlink="">
      <xdr:nvSpPr>
        <xdr:cNvPr id="132" name="楕円 131">
          <a:extLst>
            <a:ext uri="{FF2B5EF4-FFF2-40B4-BE49-F238E27FC236}">
              <a16:creationId xmlns:a16="http://schemas.microsoft.com/office/drawing/2014/main" id="{50DF0264-20D6-4213-8C50-DF5B1D53E8D8}"/>
            </a:ext>
          </a:extLst>
        </xdr:cNvPr>
        <xdr:cNvSpPr/>
      </xdr:nvSpPr>
      <xdr:spPr>
        <a:xfrm>
          <a:off x="10426700" y="63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68525</xdr:rowOff>
    </xdr:from>
    <xdr:ext cx="534377" cy="259045"/>
    <xdr:sp macro="" textlink="">
      <xdr:nvSpPr>
        <xdr:cNvPr id="133" name="【道路】&#10;一人当たり延長該当値テキスト">
          <a:extLst>
            <a:ext uri="{FF2B5EF4-FFF2-40B4-BE49-F238E27FC236}">
              <a16:creationId xmlns:a16="http://schemas.microsoft.com/office/drawing/2014/main" id="{82B78589-79A3-48C1-AF40-D0FE2228F2A8}"/>
            </a:ext>
          </a:extLst>
        </xdr:cNvPr>
        <xdr:cNvSpPr txBox="1"/>
      </xdr:nvSpPr>
      <xdr:spPr>
        <a:xfrm>
          <a:off x="10515600" y="624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62237</xdr:rowOff>
    </xdr:from>
    <xdr:to>
      <xdr:col>50</xdr:col>
      <xdr:colOff>165100</xdr:colOff>
      <xdr:row>37</xdr:row>
      <xdr:rowOff>163837</xdr:rowOff>
    </xdr:to>
    <xdr:sp macro="" textlink="">
      <xdr:nvSpPr>
        <xdr:cNvPr id="134" name="楕円 133">
          <a:extLst>
            <a:ext uri="{FF2B5EF4-FFF2-40B4-BE49-F238E27FC236}">
              <a16:creationId xmlns:a16="http://schemas.microsoft.com/office/drawing/2014/main" id="{094DE7E8-F0BB-421C-8ABC-5CB6B32F0D98}"/>
            </a:ext>
          </a:extLst>
        </xdr:cNvPr>
        <xdr:cNvSpPr/>
      </xdr:nvSpPr>
      <xdr:spPr>
        <a:xfrm>
          <a:off x="9588500" y="640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96448</xdr:rowOff>
    </xdr:from>
    <xdr:to>
      <xdr:col>55</xdr:col>
      <xdr:colOff>0</xdr:colOff>
      <xdr:row>37</xdr:row>
      <xdr:rowOff>113037</xdr:rowOff>
    </xdr:to>
    <xdr:cxnSp macro="">
      <xdr:nvCxnSpPr>
        <xdr:cNvPr id="135" name="直線コネクタ 134">
          <a:extLst>
            <a:ext uri="{FF2B5EF4-FFF2-40B4-BE49-F238E27FC236}">
              <a16:creationId xmlns:a16="http://schemas.microsoft.com/office/drawing/2014/main" id="{04DA1375-CDFF-47EF-A1E4-C9A4F861A908}"/>
            </a:ext>
          </a:extLst>
        </xdr:cNvPr>
        <xdr:cNvCxnSpPr/>
      </xdr:nvCxnSpPr>
      <xdr:spPr>
        <a:xfrm flipV="1">
          <a:off x="9639300" y="6440098"/>
          <a:ext cx="8382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77260</xdr:rowOff>
    </xdr:from>
    <xdr:to>
      <xdr:col>46</xdr:col>
      <xdr:colOff>38100</xdr:colOff>
      <xdr:row>38</xdr:row>
      <xdr:rowOff>7410</xdr:rowOff>
    </xdr:to>
    <xdr:sp macro="" textlink="">
      <xdr:nvSpPr>
        <xdr:cNvPr id="136" name="楕円 135">
          <a:extLst>
            <a:ext uri="{FF2B5EF4-FFF2-40B4-BE49-F238E27FC236}">
              <a16:creationId xmlns:a16="http://schemas.microsoft.com/office/drawing/2014/main" id="{28BE8F6F-8B88-44D2-AB56-A506C118D741}"/>
            </a:ext>
          </a:extLst>
        </xdr:cNvPr>
        <xdr:cNvSpPr/>
      </xdr:nvSpPr>
      <xdr:spPr>
        <a:xfrm>
          <a:off x="8699500" y="64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113037</xdr:rowOff>
    </xdr:from>
    <xdr:to>
      <xdr:col>50</xdr:col>
      <xdr:colOff>114300</xdr:colOff>
      <xdr:row>37</xdr:row>
      <xdr:rowOff>128060</xdr:rowOff>
    </xdr:to>
    <xdr:cxnSp macro="">
      <xdr:nvCxnSpPr>
        <xdr:cNvPr id="137" name="直線コネクタ 136">
          <a:extLst>
            <a:ext uri="{FF2B5EF4-FFF2-40B4-BE49-F238E27FC236}">
              <a16:creationId xmlns:a16="http://schemas.microsoft.com/office/drawing/2014/main" id="{AC78EB0E-3BB6-4B7C-BD2B-1A29E44EF8FF}"/>
            </a:ext>
          </a:extLst>
        </xdr:cNvPr>
        <xdr:cNvCxnSpPr/>
      </xdr:nvCxnSpPr>
      <xdr:spPr>
        <a:xfrm flipV="1">
          <a:off x="8750300" y="6456687"/>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90290</xdr:rowOff>
    </xdr:from>
    <xdr:to>
      <xdr:col>41</xdr:col>
      <xdr:colOff>101600</xdr:colOff>
      <xdr:row>38</xdr:row>
      <xdr:rowOff>20440</xdr:rowOff>
    </xdr:to>
    <xdr:sp macro="" textlink="">
      <xdr:nvSpPr>
        <xdr:cNvPr id="138" name="楕円 137">
          <a:extLst>
            <a:ext uri="{FF2B5EF4-FFF2-40B4-BE49-F238E27FC236}">
              <a16:creationId xmlns:a16="http://schemas.microsoft.com/office/drawing/2014/main" id="{F3FA67A2-9226-4EF4-B47C-C87D2446EEDA}"/>
            </a:ext>
          </a:extLst>
        </xdr:cNvPr>
        <xdr:cNvSpPr/>
      </xdr:nvSpPr>
      <xdr:spPr>
        <a:xfrm>
          <a:off x="7810500" y="64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128060</xdr:rowOff>
    </xdr:from>
    <xdr:to>
      <xdr:col>45</xdr:col>
      <xdr:colOff>177800</xdr:colOff>
      <xdr:row>37</xdr:row>
      <xdr:rowOff>141090</xdr:rowOff>
    </xdr:to>
    <xdr:cxnSp macro="">
      <xdr:nvCxnSpPr>
        <xdr:cNvPr id="139" name="直線コネクタ 138">
          <a:extLst>
            <a:ext uri="{FF2B5EF4-FFF2-40B4-BE49-F238E27FC236}">
              <a16:creationId xmlns:a16="http://schemas.microsoft.com/office/drawing/2014/main" id="{8B969E9A-9ECC-4E9D-8483-9FAF8DFA809E}"/>
            </a:ext>
          </a:extLst>
        </xdr:cNvPr>
        <xdr:cNvCxnSpPr/>
      </xdr:nvCxnSpPr>
      <xdr:spPr>
        <a:xfrm flipV="1">
          <a:off x="7861300" y="6471710"/>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103451</xdr:rowOff>
    </xdr:from>
    <xdr:to>
      <xdr:col>36</xdr:col>
      <xdr:colOff>165100</xdr:colOff>
      <xdr:row>38</xdr:row>
      <xdr:rowOff>33601</xdr:rowOff>
    </xdr:to>
    <xdr:sp macro="" textlink="">
      <xdr:nvSpPr>
        <xdr:cNvPr id="140" name="楕円 139">
          <a:extLst>
            <a:ext uri="{FF2B5EF4-FFF2-40B4-BE49-F238E27FC236}">
              <a16:creationId xmlns:a16="http://schemas.microsoft.com/office/drawing/2014/main" id="{A17BFDE1-E16B-4C5B-AE12-B14BFD432A57}"/>
            </a:ext>
          </a:extLst>
        </xdr:cNvPr>
        <xdr:cNvSpPr/>
      </xdr:nvSpPr>
      <xdr:spPr>
        <a:xfrm>
          <a:off x="6921500" y="644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141090</xdr:rowOff>
    </xdr:from>
    <xdr:to>
      <xdr:col>41</xdr:col>
      <xdr:colOff>50800</xdr:colOff>
      <xdr:row>37</xdr:row>
      <xdr:rowOff>154251</xdr:rowOff>
    </xdr:to>
    <xdr:cxnSp macro="">
      <xdr:nvCxnSpPr>
        <xdr:cNvPr id="141" name="直線コネクタ 140">
          <a:extLst>
            <a:ext uri="{FF2B5EF4-FFF2-40B4-BE49-F238E27FC236}">
              <a16:creationId xmlns:a16="http://schemas.microsoft.com/office/drawing/2014/main" id="{916AA738-1DDA-4354-80E2-B50CE1233635}"/>
            </a:ext>
          </a:extLst>
        </xdr:cNvPr>
        <xdr:cNvCxnSpPr/>
      </xdr:nvCxnSpPr>
      <xdr:spPr>
        <a:xfrm flipV="1">
          <a:off x="6972300" y="6484740"/>
          <a:ext cx="8890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85438</xdr:rowOff>
    </xdr:from>
    <xdr:ext cx="534377" cy="259045"/>
    <xdr:sp macro="" textlink="">
      <xdr:nvSpPr>
        <xdr:cNvPr id="142" name="n_1aveValue【道路】&#10;一人当たり延長">
          <a:extLst>
            <a:ext uri="{FF2B5EF4-FFF2-40B4-BE49-F238E27FC236}">
              <a16:creationId xmlns:a16="http://schemas.microsoft.com/office/drawing/2014/main" id="{2A340983-AE07-4AED-84CA-4E92D893E4D2}"/>
            </a:ext>
          </a:extLst>
        </xdr:cNvPr>
        <xdr:cNvSpPr txBox="1"/>
      </xdr:nvSpPr>
      <xdr:spPr>
        <a:xfrm>
          <a:off x="9359411" y="66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37399</xdr:rowOff>
    </xdr:from>
    <xdr:ext cx="534377" cy="259045"/>
    <xdr:sp macro="" textlink="">
      <xdr:nvSpPr>
        <xdr:cNvPr id="143" name="n_2aveValue【道路】&#10;一人当たり延長">
          <a:extLst>
            <a:ext uri="{FF2B5EF4-FFF2-40B4-BE49-F238E27FC236}">
              <a16:creationId xmlns:a16="http://schemas.microsoft.com/office/drawing/2014/main" id="{E98A7D2E-870C-4F72-ACD9-78E1586226BC}"/>
            </a:ext>
          </a:extLst>
        </xdr:cNvPr>
        <xdr:cNvSpPr txBox="1"/>
      </xdr:nvSpPr>
      <xdr:spPr>
        <a:xfrm>
          <a:off x="84831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21299</xdr:rowOff>
    </xdr:from>
    <xdr:ext cx="534377" cy="259045"/>
    <xdr:sp macro="" textlink="">
      <xdr:nvSpPr>
        <xdr:cNvPr id="144" name="n_3aveValue【道路】&#10;一人当たり延長">
          <a:extLst>
            <a:ext uri="{FF2B5EF4-FFF2-40B4-BE49-F238E27FC236}">
              <a16:creationId xmlns:a16="http://schemas.microsoft.com/office/drawing/2014/main" id="{E449C827-30DA-45FF-8515-773EE09FADF3}"/>
            </a:ext>
          </a:extLst>
        </xdr:cNvPr>
        <xdr:cNvSpPr txBox="1"/>
      </xdr:nvSpPr>
      <xdr:spPr>
        <a:xfrm>
          <a:off x="7594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29724</xdr:rowOff>
    </xdr:from>
    <xdr:ext cx="534377" cy="259045"/>
    <xdr:sp macro="" textlink="">
      <xdr:nvSpPr>
        <xdr:cNvPr id="145" name="n_4aveValue【道路】&#10;一人当たり延長">
          <a:extLst>
            <a:ext uri="{FF2B5EF4-FFF2-40B4-BE49-F238E27FC236}">
              <a16:creationId xmlns:a16="http://schemas.microsoft.com/office/drawing/2014/main" id="{1E556AEE-E464-4128-8498-B148E5AC72C4}"/>
            </a:ext>
          </a:extLst>
        </xdr:cNvPr>
        <xdr:cNvSpPr txBox="1"/>
      </xdr:nvSpPr>
      <xdr:spPr>
        <a:xfrm>
          <a:off x="6705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8914</xdr:rowOff>
    </xdr:from>
    <xdr:ext cx="534377" cy="259045"/>
    <xdr:sp macro="" textlink="">
      <xdr:nvSpPr>
        <xdr:cNvPr id="146" name="n_1mainValue【道路】&#10;一人当たり延長">
          <a:extLst>
            <a:ext uri="{FF2B5EF4-FFF2-40B4-BE49-F238E27FC236}">
              <a16:creationId xmlns:a16="http://schemas.microsoft.com/office/drawing/2014/main" id="{D3F3E598-A687-482B-ADAB-C31EC23DA348}"/>
            </a:ext>
          </a:extLst>
        </xdr:cNvPr>
        <xdr:cNvSpPr txBox="1"/>
      </xdr:nvSpPr>
      <xdr:spPr>
        <a:xfrm>
          <a:off x="9359411" y="61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23937</xdr:rowOff>
    </xdr:from>
    <xdr:ext cx="534377" cy="259045"/>
    <xdr:sp macro="" textlink="">
      <xdr:nvSpPr>
        <xdr:cNvPr id="147" name="n_2mainValue【道路】&#10;一人当たり延長">
          <a:extLst>
            <a:ext uri="{FF2B5EF4-FFF2-40B4-BE49-F238E27FC236}">
              <a16:creationId xmlns:a16="http://schemas.microsoft.com/office/drawing/2014/main" id="{2BC9A249-BF63-4F88-BCDA-23C6E2C1E454}"/>
            </a:ext>
          </a:extLst>
        </xdr:cNvPr>
        <xdr:cNvSpPr txBox="1"/>
      </xdr:nvSpPr>
      <xdr:spPr>
        <a:xfrm>
          <a:off x="8483111" y="61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36967</xdr:rowOff>
    </xdr:from>
    <xdr:ext cx="534377" cy="259045"/>
    <xdr:sp macro="" textlink="">
      <xdr:nvSpPr>
        <xdr:cNvPr id="148" name="n_3mainValue【道路】&#10;一人当たり延長">
          <a:extLst>
            <a:ext uri="{FF2B5EF4-FFF2-40B4-BE49-F238E27FC236}">
              <a16:creationId xmlns:a16="http://schemas.microsoft.com/office/drawing/2014/main" id="{13891928-8A97-4AF2-B2C1-6109D00ED474}"/>
            </a:ext>
          </a:extLst>
        </xdr:cNvPr>
        <xdr:cNvSpPr txBox="1"/>
      </xdr:nvSpPr>
      <xdr:spPr>
        <a:xfrm>
          <a:off x="7594111" y="62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50128</xdr:rowOff>
    </xdr:from>
    <xdr:ext cx="534377" cy="259045"/>
    <xdr:sp macro="" textlink="">
      <xdr:nvSpPr>
        <xdr:cNvPr id="149" name="n_4mainValue【道路】&#10;一人当たり延長">
          <a:extLst>
            <a:ext uri="{FF2B5EF4-FFF2-40B4-BE49-F238E27FC236}">
              <a16:creationId xmlns:a16="http://schemas.microsoft.com/office/drawing/2014/main" id="{FCEE748A-841A-472B-986A-A1E6C083AC28}"/>
            </a:ext>
          </a:extLst>
        </xdr:cNvPr>
        <xdr:cNvSpPr txBox="1"/>
      </xdr:nvSpPr>
      <xdr:spPr>
        <a:xfrm>
          <a:off x="6705111" y="62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4B1981A-CA58-4ED2-8F60-1AE865767A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0DB281C-0C1F-410E-BD8A-078DF9EE51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67EF3A8-D9A9-4DBA-B5BF-80028681A3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5D804B3-99D2-458C-856E-2AB032E0BD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AF9AD8F-E663-44CE-981B-7356C789A3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BF0A149-4F35-4532-8B39-5053FC0049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91A69D1-7AD0-42CD-ACC6-5AF0D10D7F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FA7FCDB-1FBD-45A4-8C2A-8654BD1E5E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3970990-9463-44C2-A8C5-2E7E2751D6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4CCCE47-6EDC-4F7B-A010-C595AE0FE3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767B3F96-034C-49C8-A219-E125CEB5C94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553AEE5E-5A38-4DB2-B4F5-E43727F086B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AA38921C-E530-40FF-8AF0-552C344A8A2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9EFE07F1-0D86-465D-AA4E-835AFAE8F7B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E8B06F26-52EB-4A7E-B899-DBF24AC0578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D1244D3A-F8EF-4F2C-82F5-27E02002461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A1337794-9109-4704-B637-D6000C1E1B9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B4B8374A-5025-4ADD-BF8C-86EB65CA1BEF}"/>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377D1CBF-9D0D-44D7-9160-C954E2FD5CF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4E4F0A7-0386-4066-8F7A-225854F6FF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3EEF62BB-D932-42A6-8397-5128D55D030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1E65A142-BFD5-4ACE-94AA-71B94B2DB0E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a16="http://schemas.microsoft.com/office/drawing/2014/main" id="{ECA653B5-A12E-4EA0-A3FD-F296BBD2D569}"/>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9F5C9AE-1D51-4AA5-8B5E-34A79428D1DD}"/>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a16="http://schemas.microsoft.com/office/drawing/2014/main" id="{BC9766C9-5934-46A3-851A-49A0983F062E}"/>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F488F70C-D4BF-467B-8B01-18744B56CFD2}"/>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id="{6B1E5B34-3B47-4465-AC9D-C6FCF6EB8134}"/>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1795</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3CD559D-4326-4E9A-A6EA-28015E0AFD95}"/>
            </a:ext>
          </a:extLst>
        </xdr:cNvPr>
        <xdr:cNvSpPr txBox="1"/>
      </xdr:nvSpPr>
      <xdr:spPr>
        <a:xfrm>
          <a:off x="4673600" y="1046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a16="http://schemas.microsoft.com/office/drawing/2014/main" id="{2DB77D08-58CE-480B-8E5A-9BA24D009696}"/>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a16="http://schemas.microsoft.com/office/drawing/2014/main" id="{F4AA9719-C71A-49B9-B2D4-4EFE1DDEC1AB}"/>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a:extLst>
            <a:ext uri="{FF2B5EF4-FFF2-40B4-BE49-F238E27FC236}">
              <a16:creationId xmlns:a16="http://schemas.microsoft.com/office/drawing/2014/main" id="{23C68024-89DA-4569-A43A-7FA9D0D789B9}"/>
            </a:ext>
          </a:extLst>
        </xdr:cNvPr>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a:extLst>
            <a:ext uri="{FF2B5EF4-FFF2-40B4-BE49-F238E27FC236}">
              <a16:creationId xmlns:a16="http://schemas.microsoft.com/office/drawing/2014/main" id="{BCD284A6-6A5E-488E-AABA-0F93FED5B225}"/>
            </a:ext>
          </a:extLst>
        </xdr:cNvPr>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a:extLst>
            <a:ext uri="{FF2B5EF4-FFF2-40B4-BE49-F238E27FC236}">
              <a16:creationId xmlns:a16="http://schemas.microsoft.com/office/drawing/2014/main" id="{4926FA32-3363-4386-A3BC-9E2010A9CF02}"/>
            </a:ext>
          </a:extLst>
        </xdr:cNvPr>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778463A-FF9B-4FC7-A25F-9FDB6004998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B1E903-14C4-4F91-9E67-3985EA89101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0E3F5C4-F482-4077-864E-34529EEB5E7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201AC1-2FA5-4308-8EBC-6113AF666E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A8B6B39-60A1-458B-9E65-82EB0B5300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52070</xdr:rowOff>
    </xdr:from>
    <xdr:to>
      <xdr:col>24</xdr:col>
      <xdr:colOff>114300</xdr:colOff>
      <xdr:row>63</xdr:row>
      <xdr:rowOff>153670</xdr:rowOff>
    </xdr:to>
    <xdr:sp macro="" textlink="">
      <xdr:nvSpPr>
        <xdr:cNvPr id="188" name="楕円 187">
          <a:extLst>
            <a:ext uri="{FF2B5EF4-FFF2-40B4-BE49-F238E27FC236}">
              <a16:creationId xmlns:a16="http://schemas.microsoft.com/office/drawing/2014/main" id="{7DCC4AAE-1789-4875-80C2-7C91376DC913}"/>
            </a:ext>
          </a:extLst>
        </xdr:cNvPr>
        <xdr:cNvSpPr/>
      </xdr:nvSpPr>
      <xdr:spPr>
        <a:xfrm>
          <a:off x="4584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138447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0EBF104-D44E-4233-AFEA-35A44F6D45B5}"/>
            </a:ext>
          </a:extLst>
        </xdr:cNvPr>
        <xdr:cNvSpPr txBox="1"/>
      </xdr:nvSpPr>
      <xdr:spPr>
        <a:xfrm>
          <a:off x="4673600" y="1076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118364</xdr:rowOff>
    </xdr:from>
    <xdr:to>
      <xdr:col>20</xdr:col>
      <xdr:colOff>38100</xdr:colOff>
      <xdr:row>63</xdr:row>
      <xdr:rowOff>48514</xdr:rowOff>
    </xdr:to>
    <xdr:sp macro="" textlink="">
      <xdr:nvSpPr>
        <xdr:cNvPr id="190" name="楕円 189">
          <a:extLst>
            <a:ext uri="{FF2B5EF4-FFF2-40B4-BE49-F238E27FC236}">
              <a16:creationId xmlns:a16="http://schemas.microsoft.com/office/drawing/2014/main" id="{0BDE27D0-848B-4664-897F-8EF5348D5247}"/>
            </a:ext>
          </a:extLst>
        </xdr:cNvPr>
        <xdr:cNvSpPr/>
      </xdr:nvSpPr>
      <xdr:spPr>
        <a:xfrm>
          <a:off x="3746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169164</xdr:rowOff>
    </xdr:from>
    <xdr:to>
      <xdr:col>24</xdr:col>
      <xdr:colOff>63500</xdr:colOff>
      <xdr:row>63</xdr:row>
      <xdr:rowOff>102870</xdr:rowOff>
    </xdr:to>
    <xdr:cxnSp macro="">
      <xdr:nvCxnSpPr>
        <xdr:cNvPr id="191" name="直線コネクタ 190">
          <a:extLst>
            <a:ext uri="{FF2B5EF4-FFF2-40B4-BE49-F238E27FC236}">
              <a16:creationId xmlns:a16="http://schemas.microsoft.com/office/drawing/2014/main" id="{99ED14D2-4168-4DA8-8E28-C7E75112AABF}"/>
            </a:ext>
          </a:extLst>
        </xdr:cNvPr>
        <xdr:cNvCxnSpPr/>
      </xdr:nvCxnSpPr>
      <xdr:spPr>
        <a:xfrm>
          <a:off x="3797300" y="1079906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4064</xdr:rowOff>
    </xdr:from>
    <xdr:to>
      <xdr:col>15</xdr:col>
      <xdr:colOff>101600</xdr:colOff>
      <xdr:row>63</xdr:row>
      <xdr:rowOff>105664</xdr:rowOff>
    </xdr:to>
    <xdr:sp macro="" textlink="">
      <xdr:nvSpPr>
        <xdr:cNvPr id="192" name="楕円 191">
          <a:extLst>
            <a:ext uri="{FF2B5EF4-FFF2-40B4-BE49-F238E27FC236}">
              <a16:creationId xmlns:a16="http://schemas.microsoft.com/office/drawing/2014/main" id="{DDEAC6F1-3AE4-4439-8BDE-FF869CE41E4D}"/>
            </a:ext>
          </a:extLst>
        </xdr:cNvPr>
        <xdr:cNvSpPr/>
      </xdr:nvSpPr>
      <xdr:spPr>
        <a:xfrm>
          <a:off x="2857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169164</xdr:rowOff>
    </xdr:from>
    <xdr:to>
      <xdr:col>19</xdr:col>
      <xdr:colOff>177800</xdr:colOff>
      <xdr:row>63</xdr:row>
      <xdr:rowOff>54864</xdr:rowOff>
    </xdr:to>
    <xdr:cxnSp macro="">
      <xdr:nvCxnSpPr>
        <xdr:cNvPr id="193" name="直線コネクタ 192">
          <a:extLst>
            <a:ext uri="{FF2B5EF4-FFF2-40B4-BE49-F238E27FC236}">
              <a16:creationId xmlns:a16="http://schemas.microsoft.com/office/drawing/2014/main" id="{78DFADED-7E32-404A-B43F-965FEB275133}"/>
            </a:ext>
          </a:extLst>
        </xdr:cNvPr>
        <xdr:cNvCxnSpPr/>
      </xdr:nvCxnSpPr>
      <xdr:spPr>
        <a:xfrm flipV="1">
          <a:off x="2908300" y="107990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159512</xdr:rowOff>
    </xdr:from>
    <xdr:to>
      <xdr:col>10</xdr:col>
      <xdr:colOff>165100</xdr:colOff>
      <xdr:row>63</xdr:row>
      <xdr:rowOff>89662</xdr:rowOff>
    </xdr:to>
    <xdr:sp macro="" textlink="">
      <xdr:nvSpPr>
        <xdr:cNvPr id="194" name="楕円 193">
          <a:extLst>
            <a:ext uri="{FF2B5EF4-FFF2-40B4-BE49-F238E27FC236}">
              <a16:creationId xmlns:a16="http://schemas.microsoft.com/office/drawing/2014/main" id="{375E189B-D00A-448F-A3E3-FFB3886B1807}"/>
            </a:ext>
          </a:extLst>
        </xdr:cNvPr>
        <xdr:cNvSpPr/>
      </xdr:nvSpPr>
      <xdr:spPr>
        <a:xfrm>
          <a:off x="1968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38862</xdr:rowOff>
    </xdr:from>
    <xdr:to>
      <xdr:col>15</xdr:col>
      <xdr:colOff>50800</xdr:colOff>
      <xdr:row>63</xdr:row>
      <xdr:rowOff>54864</xdr:rowOff>
    </xdr:to>
    <xdr:cxnSp macro="">
      <xdr:nvCxnSpPr>
        <xdr:cNvPr id="195" name="直線コネクタ 194">
          <a:extLst>
            <a:ext uri="{FF2B5EF4-FFF2-40B4-BE49-F238E27FC236}">
              <a16:creationId xmlns:a16="http://schemas.microsoft.com/office/drawing/2014/main" id="{3CAA5D84-2446-49F6-AF16-69742E6FF057}"/>
            </a:ext>
          </a:extLst>
        </xdr:cNvPr>
        <xdr:cNvCxnSpPr/>
      </xdr:nvCxnSpPr>
      <xdr:spPr>
        <a:xfrm>
          <a:off x="2019300" y="1084021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145796</xdr:rowOff>
    </xdr:from>
    <xdr:to>
      <xdr:col>6</xdr:col>
      <xdr:colOff>38100</xdr:colOff>
      <xdr:row>63</xdr:row>
      <xdr:rowOff>75946</xdr:rowOff>
    </xdr:to>
    <xdr:sp macro="" textlink="">
      <xdr:nvSpPr>
        <xdr:cNvPr id="196" name="楕円 195">
          <a:extLst>
            <a:ext uri="{FF2B5EF4-FFF2-40B4-BE49-F238E27FC236}">
              <a16:creationId xmlns:a16="http://schemas.microsoft.com/office/drawing/2014/main" id="{C55ECD4B-9E89-45F5-84E0-8B8576AA5134}"/>
            </a:ext>
          </a:extLst>
        </xdr:cNvPr>
        <xdr:cNvSpPr/>
      </xdr:nvSpPr>
      <xdr:spPr>
        <a:xfrm>
          <a:off x="1079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25146</xdr:rowOff>
    </xdr:from>
    <xdr:to>
      <xdr:col>10</xdr:col>
      <xdr:colOff>114300</xdr:colOff>
      <xdr:row>63</xdr:row>
      <xdr:rowOff>38862</xdr:rowOff>
    </xdr:to>
    <xdr:cxnSp macro="">
      <xdr:nvCxnSpPr>
        <xdr:cNvPr id="197" name="直線コネクタ 196">
          <a:extLst>
            <a:ext uri="{FF2B5EF4-FFF2-40B4-BE49-F238E27FC236}">
              <a16:creationId xmlns:a16="http://schemas.microsoft.com/office/drawing/2014/main" id="{24D45E4F-9502-48A7-AD53-B8E561060DD4}"/>
            </a:ext>
          </a:extLst>
        </xdr:cNvPr>
        <xdr:cNvCxnSpPr/>
      </xdr:nvCxnSpPr>
      <xdr:spPr>
        <a:xfrm>
          <a:off x="1130300" y="10826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74185</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BD80D0D-C1B5-4743-A168-8CF70BC388E6}"/>
            </a:ext>
          </a:extLst>
        </xdr:cNvPr>
        <xdr:cNvSpPr txBox="1"/>
      </xdr:nvSpPr>
      <xdr:spPr>
        <a:xfrm>
          <a:off x="3582044" y="1036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30751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0FFF2A1-AEF9-4A86-9371-D5BBB7CB9C59}"/>
            </a:ext>
          </a:extLst>
        </xdr:cNvPr>
        <xdr:cNvSpPr txBox="1"/>
      </xdr:nvSpPr>
      <xdr:spPr>
        <a:xfrm>
          <a:off x="27057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156481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A98E47F-D49C-4C35-8922-A4E67FE4B2B0}"/>
            </a:ext>
          </a:extLst>
        </xdr:cNvPr>
        <xdr:cNvSpPr txBox="1"/>
      </xdr:nvSpPr>
      <xdr:spPr>
        <a:xfrm>
          <a:off x="1816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126763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0C93450-6FA1-485A-8741-B1C092854177}"/>
            </a:ext>
          </a:extLst>
        </xdr:cNvPr>
        <xdr:cNvSpPr txBox="1"/>
      </xdr:nvSpPr>
      <xdr:spPr>
        <a:xfrm>
          <a:off x="927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39641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67BC7F9F-41C1-4206-A569-9B5C3D1F9120}"/>
            </a:ext>
          </a:extLst>
        </xdr:cNvPr>
        <xdr:cNvSpPr txBox="1"/>
      </xdr:nvSpPr>
      <xdr:spPr>
        <a:xfrm>
          <a:off x="3582044"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96791</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1D51533-BDB7-4652-BE54-A6B69B6926E9}"/>
            </a:ext>
          </a:extLst>
        </xdr:cNvPr>
        <xdr:cNvSpPr txBox="1"/>
      </xdr:nvSpPr>
      <xdr:spPr>
        <a:xfrm>
          <a:off x="2705744" y="1089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80789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63F6776D-022C-47E5-937A-4D3F14620A5B}"/>
            </a:ext>
          </a:extLst>
        </xdr:cNvPr>
        <xdr:cNvSpPr txBox="1"/>
      </xdr:nvSpPr>
      <xdr:spPr>
        <a:xfrm>
          <a:off x="1816744" y="1088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67073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BC333247-ABCE-4534-AAED-BBA079019EEC}"/>
            </a:ext>
          </a:extLst>
        </xdr:cNvPr>
        <xdr:cNvSpPr txBox="1"/>
      </xdr:nvSpPr>
      <xdr:spPr>
        <a:xfrm>
          <a:off x="927744" y="1086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8B8840C-08A8-4A8E-84FC-CBE273F9A70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9687E1B-957A-478A-8F38-7DCE44EAC9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3712FE2-9967-4F81-9F1D-74B414F8C1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881071A-EA30-46CC-AFFC-2591AFB6175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03B7940-9549-406D-9010-0F897C1B572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5A15269-E82F-4153-9670-F1078D65429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B2E1EE0-54F8-4EF4-8B8A-8C12B31D4F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5053912-6DDE-45C6-9222-05F348BA37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B802917-0118-4CD3-8F57-E104250270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2CEDCCE-F01A-42C8-95E4-5AAFD55C26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2485BFC3-2450-4DCF-8325-C38A46E3252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460FC925-D879-4CD4-82AB-40B5FBBEE8C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0446B32-391A-4E09-B66E-65886D226C6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D977C657-EFEF-45AD-8EFE-5E0ECE6F895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E1778D2-73CC-4024-B8C0-F55F3EB1518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7BB8BC67-3AA4-4E68-AABF-EE8CF2B4105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D903C481-355D-46E3-B10D-BC5CBDDDCBC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EA8B9AF5-ED96-45DA-8950-395F132CBF2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EAAD56F0-B51E-446E-BED3-85774194094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B6296A1C-2DED-4873-B5EB-4F2D0BC6AE6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93519ED-B0C3-40FB-8972-5B45B5ADDA3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92EB239-C34C-4682-82F5-FF17925E2C9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25867EC-3E76-45D7-BD99-9349158FB5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a16="http://schemas.microsoft.com/office/drawing/2014/main" id="{A072D98D-9431-4D5D-A458-983E6506085F}"/>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47D0754-AC2D-435B-8F5F-9C90B67F3A7A}"/>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a16="http://schemas.microsoft.com/office/drawing/2014/main" id="{1886505C-6579-4110-8FB1-397B1EEF034D}"/>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FA7AA0E7-9142-46CA-BEC1-D71D15915F17}"/>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a16="http://schemas.microsoft.com/office/drawing/2014/main" id="{DD17C9CD-19C3-477F-96C8-38ABF22AC989}"/>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7971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853B1388-059F-4968-8B50-EDB87AED2BB3}"/>
            </a:ext>
          </a:extLst>
        </xdr:cNvPr>
        <xdr:cNvSpPr txBox="1"/>
      </xdr:nvSpPr>
      <xdr:spPr>
        <a:xfrm>
          <a:off x="10515600" y="10809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a16="http://schemas.microsoft.com/office/drawing/2014/main" id="{6B27A345-165B-4F7B-895B-5F920ED8E7B9}"/>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a16="http://schemas.microsoft.com/office/drawing/2014/main" id="{7683D4D6-228F-4F59-A3AA-4C86A421F04E}"/>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a:extLst>
            <a:ext uri="{FF2B5EF4-FFF2-40B4-BE49-F238E27FC236}">
              <a16:creationId xmlns:a16="http://schemas.microsoft.com/office/drawing/2014/main" id="{E940D148-0B85-492F-A9AB-6FDD7CF0AECF}"/>
            </a:ext>
          </a:extLst>
        </xdr:cNvPr>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a:extLst>
            <a:ext uri="{FF2B5EF4-FFF2-40B4-BE49-F238E27FC236}">
              <a16:creationId xmlns:a16="http://schemas.microsoft.com/office/drawing/2014/main" id="{17FB6D53-8C2F-46D2-B41B-E97D49F90F66}"/>
            </a:ext>
          </a:extLst>
        </xdr:cNvPr>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a:extLst>
            <a:ext uri="{FF2B5EF4-FFF2-40B4-BE49-F238E27FC236}">
              <a16:creationId xmlns:a16="http://schemas.microsoft.com/office/drawing/2014/main" id="{3E94BCD5-D7B9-4252-B57B-76C269DF4BC9}"/>
            </a:ext>
          </a:extLst>
        </xdr:cNvPr>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2BB385A-D786-49A0-8BAF-A8BCFB30E6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5B298C8-72A3-4EDD-A9F0-563F0B618E8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878104B-C47B-4774-803B-F17AB3A6DA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EB86527-A9E6-41A5-B316-2702AFDFB8A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BB4D42B-A17B-4588-ACDE-83604043073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111668</xdr:rowOff>
    </xdr:from>
    <xdr:to>
      <xdr:col>55</xdr:col>
      <xdr:colOff>50800</xdr:colOff>
      <xdr:row>63</xdr:row>
      <xdr:rowOff>41818</xdr:rowOff>
    </xdr:to>
    <xdr:sp macro="" textlink="">
      <xdr:nvSpPr>
        <xdr:cNvPr id="245" name="楕円 244">
          <a:extLst>
            <a:ext uri="{FF2B5EF4-FFF2-40B4-BE49-F238E27FC236}">
              <a16:creationId xmlns:a16="http://schemas.microsoft.com/office/drawing/2014/main" id="{94ED813F-207C-4FB3-AF58-109E01958791}"/>
            </a:ext>
          </a:extLst>
        </xdr:cNvPr>
        <xdr:cNvSpPr/>
      </xdr:nvSpPr>
      <xdr:spPr>
        <a:xfrm>
          <a:off x="10426700" y="107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134545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7F0DB69B-7CC1-4973-B843-59057257C6A2}"/>
            </a:ext>
          </a:extLst>
        </xdr:cNvPr>
        <xdr:cNvSpPr txBox="1"/>
      </xdr:nvSpPr>
      <xdr:spPr>
        <a:xfrm>
          <a:off x="10515600" y="1059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116501</xdr:rowOff>
    </xdr:from>
    <xdr:to>
      <xdr:col>50</xdr:col>
      <xdr:colOff>165100</xdr:colOff>
      <xdr:row>63</xdr:row>
      <xdr:rowOff>46651</xdr:rowOff>
    </xdr:to>
    <xdr:sp macro="" textlink="">
      <xdr:nvSpPr>
        <xdr:cNvPr id="247" name="楕円 246">
          <a:extLst>
            <a:ext uri="{FF2B5EF4-FFF2-40B4-BE49-F238E27FC236}">
              <a16:creationId xmlns:a16="http://schemas.microsoft.com/office/drawing/2014/main" id="{398CFAE0-F76B-4C65-B664-67F6F1F03E53}"/>
            </a:ext>
          </a:extLst>
        </xdr:cNvPr>
        <xdr:cNvSpPr/>
      </xdr:nvSpPr>
      <xdr:spPr>
        <a:xfrm>
          <a:off x="9588500" y="107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162468</xdr:rowOff>
    </xdr:from>
    <xdr:to>
      <xdr:col>55</xdr:col>
      <xdr:colOff>0</xdr:colOff>
      <xdr:row>62</xdr:row>
      <xdr:rowOff>167301</xdr:rowOff>
    </xdr:to>
    <xdr:cxnSp macro="">
      <xdr:nvCxnSpPr>
        <xdr:cNvPr id="248" name="直線コネクタ 247">
          <a:extLst>
            <a:ext uri="{FF2B5EF4-FFF2-40B4-BE49-F238E27FC236}">
              <a16:creationId xmlns:a16="http://schemas.microsoft.com/office/drawing/2014/main" id="{862B609E-7EC4-4BEA-BFE3-7226BD688845}"/>
            </a:ext>
          </a:extLst>
        </xdr:cNvPr>
        <xdr:cNvCxnSpPr/>
      </xdr:nvCxnSpPr>
      <xdr:spPr>
        <a:xfrm flipV="1">
          <a:off x="9639300" y="10792368"/>
          <a:ext cx="8382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120935</xdr:rowOff>
    </xdr:from>
    <xdr:to>
      <xdr:col>46</xdr:col>
      <xdr:colOff>38100</xdr:colOff>
      <xdr:row>63</xdr:row>
      <xdr:rowOff>51085</xdr:rowOff>
    </xdr:to>
    <xdr:sp macro="" textlink="">
      <xdr:nvSpPr>
        <xdr:cNvPr id="249" name="楕円 248">
          <a:extLst>
            <a:ext uri="{FF2B5EF4-FFF2-40B4-BE49-F238E27FC236}">
              <a16:creationId xmlns:a16="http://schemas.microsoft.com/office/drawing/2014/main" id="{A30CD9F5-0562-4378-9CE0-FC281CD416E1}"/>
            </a:ext>
          </a:extLst>
        </xdr:cNvPr>
        <xdr:cNvSpPr/>
      </xdr:nvSpPr>
      <xdr:spPr>
        <a:xfrm>
          <a:off x="8699500" y="107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167301</xdr:rowOff>
    </xdr:from>
    <xdr:to>
      <xdr:col>50</xdr:col>
      <xdr:colOff>114300</xdr:colOff>
      <xdr:row>63</xdr:row>
      <xdr:rowOff>285</xdr:rowOff>
    </xdr:to>
    <xdr:cxnSp macro="">
      <xdr:nvCxnSpPr>
        <xdr:cNvPr id="250" name="直線コネクタ 249">
          <a:extLst>
            <a:ext uri="{FF2B5EF4-FFF2-40B4-BE49-F238E27FC236}">
              <a16:creationId xmlns:a16="http://schemas.microsoft.com/office/drawing/2014/main" id="{56E2FA4F-90DA-4BEC-B5DC-DD0955665FCF}"/>
            </a:ext>
          </a:extLst>
        </xdr:cNvPr>
        <xdr:cNvCxnSpPr/>
      </xdr:nvCxnSpPr>
      <xdr:spPr>
        <a:xfrm flipV="1">
          <a:off x="8750300" y="10797201"/>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125584</xdr:rowOff>
    </xdr:from>
    <xdr:to>
      <xdr:col>41</xdr:col>
      <xdr:colOff>101600</xdr:colOff>
      <xdr:row>63</xdr:row>
      <xdr:rowOff>55734</xdr:rowOff>
    </xdr:to>
    <xdr:sp macro="" textlink="">
      <xdr:nvSpPr>
        <xdr:cNvPr id="251" name="楕円 250">
          <a:extLst>
            <a:ext uri="{FF2B5EF4-FFF2-40B4-BE49-F238E27FC236}">
              <a16:creationId xmlns:a16="http://schemas.microsoft.com/office/drawing/2014/main" id="{EBA26F47-5D96-4E18-B8F2-830F796981F7}"/>
            </a:ext>
          </a:extLst>
        </xdr:cNvPr>
        <xdr:cNvSpPr/>
      </xdr:nvSpPr>
      <xdr:spPr>
        <a:xfrm>
          <a:off x="7810500" y="107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285</xdr:rowOff>
    </xdr:from>
    <xdr:to>
      <xdr:col>45</xdr:col>
      <xdr:colOff>177800</xdr:colOff>
      <xdr:row>63</xdr:row>
      <xdr:rowOff>4934</xdr:rowOff>
    </xdr:to>
    <xdr:cxnSp macro="">
      <xdr:nvCxnSpPr>
        <xdr:cNvPr id="252" name="直線コネクタ 251">
          <a:extLst>
            <a:ext uri="{FF2B5EF4-FFF2-40B4-BE49-F238E27FC236}">
              <a16:creationId xmlns:a16="http://schemas.microsoft.com/office/drawing/2014/main" id="{3CC62CDC-6FBE-45E1-B4B2-16FD31110270}"/>
            </a:ext>
          </a:extLst>
        </xdr:cNvPr>
        <xdr:cNvCxnSpPr/>
      </xdr:nvCxnSpPr>
      <xdr:spPr>
        <a:xfrm flipV="1">
          <a:off x="7861300" y="10801635"/>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132603</xdr:rowOff>
    </xdr:from>
    <xdr:to>
      <xdr:col>36</xdr:col>
      <xdr:colOff>165100</xdr:colOff>
      <xdr:row>63</xdr:row>
      <xdr:rowOff>62753</xdr:rowOff>
    </xdr:to>
    <xdr:sp macro="" textlink="">
      <xdr:nvSpPr>
        <xdr:cNvPr id="253" name="楕円 252">
          <a:extLst>
            <a:ext uri="{FF2B5EF4-FFF2-40B4-BE49-F238E27FC236}">
              <a16:creationId xmlns:a16="http://schemas.microsoft.com/office/drawing/2014/main" id="{63C6E4CD-19F0-477A-9634-85D7DBF8490C}"/>
            </a:ext>
          </a:extLst>
        </xdr:cNvPr>
        <xdr:cNvSpPr/>
      </xdr:nvSpPr>
      <xdr:spPr>
        <a:xfrm>
          <a:off x="6921500" y="107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4934</xdr:rowOff>
    </xdr:from>
    <xdr:to>
      <xdr:col>41</xdr:col>
      <xdr:colOff>50800</xdr:colOff>
      <xdr:row>63</xdr:row>
      <xdr:rowOff>11953</xdr:rowOff>
    </xdr:to>
    <xdr:cxnSp macro="">
      <xdr:nvCxnSpPr>
        <xdr:cNvPr id="254" name="直線コネクタ 253">
          <a:extLst>
            <a:ext uri="{FF2B5EF4-FFF2-40B4-BE49-F238E27FC236}">
              <a16:creationId xmlns:a16="http://schemas.microsoft.com/office/drawing/2014/main" id="{C84E0A27-A674-47BD-BE3D-92F783E1B130}"/>
            </a:ext>
          </a:extLst>
        </xdr:cNvPr>
        <xdr:cNvCxnSpPr/>
      </xdr:nvCxnSpPr>
      <xdr:spPr>
        <a:xfrm flipV="1">
          <a:off x="6972300" y="10806284"/>
          <a:ext cx="889000" cy="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131851</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DFC95BEE-6BCB-4D57-9AEB-18900A91A949}"/>
            </a:ext>
          </a:extLst>
        </xdr:cNvPr>
        <xdr:cNvSpPr txBox="1"/>
      </xdr:nvSpPr>
      <xdr:spPr>
        <a:xfrm>
          <a:off x="9327095" y="1093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159995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2272E110-DE85-4D58-9C2B-4E6B2D66DDFA}"/>
            </a:ext>
          </a:extLst>
        </xdr:cNvPr>
        <xdr:cNvSpPr txBox="1"/>
      </xdr:nvSpPr>
      <xdr:spPr>
        <a:xfrm>
          <a:off x="84507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163644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9F6686A0-7E62-42E8-9946-B0684A6581B9}"/>
            </a:ext>
          </a:extLst>
        </xdr:cNvPr>
        <xdr:cNvSpPr txBox="1"/>
      </xdr:nvSpPr>
      <xdr:spPr>
        <a:xfrm>
          <a:off x="7561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162890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04677B8-1A08-453A-B21C-E96AC3392837}"/>
            </a:ext>
          </a:extLst>
        </xdr:cNvPr>
        <xdr:cNvSpPr txBox="1"/>
      </xdr:nvSpPr>
      <xdr:spPr>
        <a:xfrm>
          <a:off x="6672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63178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2FB36B48-B03E-4014-AC71-7FE4D3BC70B9}"/>
            </a:ext>
          </a:extLst>
        </xdr:cNvPr>
        <xdr:cNvSpPr txBox="1"/>
      </xdr:nvSpPr>
      <xdr:spPr>
        <a:xfrm>
          <a:off x="9327095" y="1052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67612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B5DB4768-4595-4FC4-991C-F7E99B92D806}"/>
            </a:ext>
          </a:extLst>
        </xdr:cNvPr>
        <xdr:cNvSpPr txBox="1"/>
      </xdr:nvSpPr>
      <xdr:spPr>
        <a:xfrm>
          <a:off x="8450795" y="1052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72261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AB652837-008B-4445-8A03-A3E4D1C05918}"/>
            </a:ext>
          </a:extLst>
        </xdr:cNvPr>
        <xdr:cNvSpPr txBox="1"/>
      </xdr:nvSpPr>
      <xdr:spPr>
        <a:xfrm>
          <a:off x="7561795" y="1053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79280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D675399-3243-417B-93D1-C5AEF69D910E}"/>
            </a:ext>
          </a:extLst>
        </xdr:cNvPr>
        <xdr:cNvSpPr txBox="1"/>
      </xdr:nvSpPr>
      <xdr:spPr>
        <a:xfrm>
          <a:off x="6672795" y="1053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24BC8AD-F2C9-4065-8961-061660F346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91B979A-7776-4A17-9FC4-21C859E052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3F52043-087F-402C-8BBF-0247488EFCD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8B3323A-93E2-4C48-B1D9-87512AD23B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14E8302-1511-4692-AB8B-36073A677B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07A806F-01F5-40D3-BBC6-5B8DAC7885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3741A59-3224-4FC3-BF02-802CAC1645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769DC59-77C7-4533-AC8C-77C155DC676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3A9CE83-63C6-4DA6-A783-A605AA9D0A7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8684182-0268-4C06-A74C-28E86118426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32EE2F3-5FFB-4264-9907-8A07BFC6AE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93EF5B1D-88C9-4108-B5BA-89BD79B3AE4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1B38B23F-23FF-475B-BCE8-5FCB78BED0F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F3EE57C-997F-46DB-8955-475555268EB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41A06833-B688-4496-B94C-A66D38C987C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025BD22-A218-4035-9EEA-ABB86D39FAF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22F55B9A-41EF-4AF5-98A2-FD915A6A8B4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278D09ED-911B-401C-833A-05BF3401D76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9F73C616-1D37-495F-B013-51907AAA4EF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FEDDB0CF-519F-45ED-B90C-5305B645DC4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863DACBD-3CA9-4571-BCEA-4193EBBE08A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7E9FFCEB-86E0-4CFB-A764-7C1A3441FF3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1EC7774F-F919-480C-9EA2-E1F89B1A562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51FC2EF9-4417-4542-AD43-292DFCC9A7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20E1958-4F50-4C88-A958-00EB11A094F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a16="http://schemas.microsoft.com/office/drawing/2014/main" id="{564B7751-3CEA-432B-867C-7603EBCD77BE}"/>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6CE808A4-BCD7-4EDF-8C8E-37C9F90E9401}"/>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a16="http://schemas.microsoft.com/office/drawing/2014/main" id="{C737D559-F705-4C9C-9DCD-7A6D9DE09C30}"/>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8A2BB21-0907-4BA4-9ADB-9C678CB76D21}"/>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id="{A6470768-C1E3-403C-92CB-B5163F0B537F}"/>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EEEE5A1-5508-4E07-AD9F-64AC8092B108}"/>
            </a:ext>
          </a:extLst>
        </xdr:cNvPr>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a16="http://schemas.microsoft.com/office/drawing/2014/main" id="{555D2ED9-6217-410D-92B9-E304286099C7}"/>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a16="http://schemas.microsoft.com/office/drawing/2014/main" id="{8007D4CC-0269-4872-B234-E21C18A70B4D}"/>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a16="http://schemas.microsoft.com/office/drawing/2014/main" id="{438CA1BE-D8B5-4514-9A32-88B00A60C8E0}"/>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a:extLst>
            <a:ext uri="{FF2B5EF4-FFF2-40B4-BE49-F238E27FC236}">
              <a16:creationId xmlns:a16="http://schemas.microsoft.com/office/drawing/2014/main" id="{FA3F8998-51CB-4697-A1EA-21091CE31287}"/>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a:extLst>
            <a:ext uri="{FF2B5EF4-FFF2-40B4-BE49-F238E27FC236}">
              <a16:creationId xmlns:a16="http://schemas.microsoft.com/office/drawing/2014/main" id="{67960E01-131A-4D12-AC7A-7A4DC7F3057A}"/>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EE3F2A9-901E-4D9D-80E5-3A57D5B8077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8DE986-BEC1-4BE5-97E9-3F35A313A9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CDC94DA-FAEE-4A9F-971A-D55CD6D76DE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6BE1546-8847-4122-B655-CCA40FD1EE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6885EE9-F837-4E6E-84AF-131F7EABE1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33020</xdr:rowOff>
    </xdr:from>
    <xdr:to>
      <xdr:col>24</xdr:col>
      <xdr:colOff>114300</xdr:colOff>
      <xdr:row>85</xdr:row>
      <xdr:rowOff>134620</xdr:rowOff>
    </xdr:to>
    <xdr:sp macro="" textlink="">
      <xdr:nvSpPr>
        <xdr:cNvPr id="304" name="楕円 303">
          <a:extLst>
            <a:ext uri="{FF2B5EF4-FFF2-40B4-BE49-F238E27FC236}">
              <a16:creationId xmlns:a16="http://schemas.microsoft.com/office/drawing/2014/main" id="{299AAEF4-D218-49CA-A6FF-F112A1249B63}"/>
            </a:ext>
          </a:extLst>
        </xdr:cNvPr>
        <xdr:cNvSpPr/>
      </xdr:nvSpPr>
      <xdr:spPr>
        <a:xfrm>
          <a:off x="4584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11447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77A9880-CF84-490F-88B0-33E051278E2F}"/>
            </a:ext>
          </a:extLst>
        </xdr:cNvPr>
        <xdr:cNvSpPr txBox="1"/>
      </xdr:nvSpPr>
      <xdr:spPr>
        <a:xfrm>
          <a:off x="467360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363</xdr:rowOff>
    </xdr:from>
    <xdr:to>
      <xdr:col>20</xdr:col>
      <xdr:colOff>38100</xdr:colOff>
      <xdr:row>85</xdr:row>
      <xdr:rowOff>101963</xdr:rowOff>
    </xdr:to>
    <xdr:sp macro="" textlink="">
      <xdr:nvSpPr>
        <xdr:cNvPr id="306" name="楕円 305">
          <a:extLst>
            <a:ext uri="{FF2B5EF4-FFF2-40B4-BE49-F238E27FC236}">
              <a16:creationId xmlns:a16="http://schemas.microsoft.com/office/drawing/2014/main" id="{1CDA28EB-3449-4050-A35D-190C0AC29DAF}"/>
            </a:ext>
          </a:extLst>
        </xdr:cNvPr>
        <xdr:cNvSpPr/>
      </xdr:nvSpPr>
      <xdr:spPr>
        <a:xfrm>
          <a:off x="3746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51163</xdr:rowOff>
    </xdr:from>
    <xdr:to>
      <xdr:col>24</xdr:col>
      <xdr:colOff>63500</xdr:colOff>
      <xdr:row>85</xdr:row>
      <xdr:rowOff>83820</xdr:rowOff>
    </xdr:to>
    <xdr:cxnSp macro="">
      <xdr:nvCxnSpPr>
        <xdr:cNvPr id="307" name="直線コネクタ 306">
          <a:extLst>
            <a:ext uri="{FF2B5EF4-FFF2-40B4-BE49-F238E27FC236}">
              <a16:creationId xmlns:a16="http://schemas.microsoft.com/office/drawing/2014/main" id="{0E0DB481-25F1-42F0-9534-C99742AEA30C}"/>
            </a:ext>
          </a:extLst>
        </xdr:cNvPr>
        <xdr:cNvCxnSpPr/>
      </xdr:nvCxnSpPr>
      <xdr:spPr>
        <a:xfrm>
          <a:off x="3797300" y="146244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135889</xdr:rowOff>
    </xdr:from>
    <xdr:to>
      <xdr:col>15</xdr:col>
      <xdr:colOff>101600</xdr:colOff>
      <xdr:row>85</xdr:row>
      <xdr:rowOff>66039</xdr:rowOff>
    </xdr:to>
    <xdr:sp macro="" textlink="">
      <xdr:nvSpPr>
        <xdr:cNvPr id="308" name="楕円 307">
          <a:extLst>
            <a:ext uri="{FF2B5EF4-FFF2-40B4-BE49-F238E27FC236}">
              <a16:creationId xmlns:a16="http://schemas.microsoft.com/office/drawing/2014/main" id="{2472D87A-D0FC-45FA-9B87-43ABB3CB59A7}"/>
            </a:ext>
          </a:extLst>
        </xdr:cNvPr>
        <xdr:cNvSpPr/>
      </xdr:nvSpPr>
      <xdr:spPr>
        <a:xfrm>
          <a:off x="2857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15239</xdr:rowOff>
    </xdr:from>
    <xdr:to>
      <xdr:col>19</xdr:col>
      <xdr:colOff>177800</xdr:colOff>
      <xdr:row>85</xdr:row>
      <xdr:rowOff>51163</xdr:rowOff>
    </xdr:to>
    <xdr:cxnSp macro="">
      <xdr:nvCxnSpPr>
        <xdr:cNvPr id="309" name="直線コネクタ 308">
          <a:extLst>
            <a:ext uri="{FF2B5EF4-FFF2-40B4-BE49-F238E27FC236}">
              <a16:creationId xmlns:a16="http://schemas.microsoft.com/office/drawing/2014/main" id="{36BAA82E-823D-4070-98A3-F51E2539E56C}"/>
            </a:ext>
          </a:extLst>
        </xdr:cNvPr>
        <xdr:cNvCxnSpPr/>
      </xdr:nvCxnSpPr>
      <xdr:spPr>
        <a:xfrm>
          <a:off x="2908300" y="145884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98334</xdr:rowOff>
    </xdr:from>
    <xdr:to>
      <xdr:col>10</xdr:col>
      <xdr:colOff>165100</xdr:colOff>
      <xdr:row>85</xdr:row>
      <xdr:rowOff>28484</xdr:rowOff>
    </xdr:to>
    <xdr:sp macro="" textlink="">
      <xdr:nvSpPr>
        <xdr:cNvPr id="310" name="楕円 309">
          <a:extLst>
            <a:ext uri="{FF2B5EF4-FFF2-40B4-BE49-F238E27FC236}">
              <a16:creationId xmlns:a16="http://schemas.microsoft.com/office/drawing/2014/main" id="{2D9FAA1C-C83E-494A-AE01-FC2EE292384B}"/>
            </a:ext>
          </a:extLst>
        </xdr:cNvPr>
        <xdr:cNvSpPr/>
      </xdr:nvSpPr>
      <xdr:spPr>
        <a:xfrm>
          <a:off x="1968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149134</xdr:rowOff>
    </xdr:from>
    <xdr:to>
      <xdr:col>15</xdr:col>
      <xdr:colOff>50800</xdr:colOff>
      <xdr:row>85</xdr:row>
      <xdr:rowOff>15239</xdr:rowOff>
    </xdr:to>
    <xdr:cxnSp macro="">
      <xdr:nvCxnSpPr>
        <xdr:cNvPr id="311" name="直線コネクタ 310">
          <a:extLst>
            <a:ext uri="{FF2B5EF4-FFF2-40B4-BE49-F238E27FC236}">
              <a16:creationId xmlns:a16="http://schemas.microsoft.com/office/drawing/2014/main" id="{391A2562-3DC7-44E5-AB94-78480EC4DEC5}"/>
            </a:ext>
          </a:extLst>
        </xdr:cNvPr>
        <xdr:cNvCxnSpPr/>
      </xdr:nvCxnSpPr>
      <xdr:spPr>
        <a:xfrm>
          <a:off x="2019300" y="145509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59145</xdr:rowOff>
    </xdr:from>
    <xdr:to>
      <xdr:col>6</xdr:col>
      <xdr:colOff>38100</xdr:colOff>
      <xdr:row>84</xdr:row>
      <xdr:rowOff>160745</xdr:rowOff>
    </xdr:to>
    <xdr:sp macro="" textlink="">
      <xdr:nvSpPr>
        <xdr:cNvPr id="312" name="楕円 311">
          <a:extLst>
            <a:ext uri="{FF2B5EF4-FFF2-40B4-BE49-F238E27FC236}">
              <a16:creationId xmlns:a16="http://schemas.microsoft.com/office/drawing/2014/main" id="{7B4F0A02-CA31-41EF-A43C-E650C57691C6}"/>
            </a:ext>
          </a:extLst>
        </xdr:cNvPr>
        <xdr:cNvSpPr/>
      </xdr:nvSpPr>
      <xdr:spPr>
        <a:xfrm>
          <a:off x="1079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109945</xdr:rowOff>
    </xdr:from>
    <xdr:to>
      <xdr:col>10</xdr:col>
      <xdr:colOff>114300</xdr:colOff>
      <xdr:row>84</xdr:row>
      <xdr:rowOff>149134</xdr:rowOff>
    </xdr:to>
    <xdr:cxnSp macro="">
      <xdr:nvCxnSpPr>
        <xdr:cNvPr id="313" name="直線コネクタ 312">
          <a:extLst>
            <a:ext uri="{FF2B5EF4-FFF2-40B4-BE49-F238E27FC236}">
              <a16:creationId xmlns:a16="http://schemas.microsoft.com/office/drawing/2014/main" id="{2A0A431B-3663-4FA0-B4DC-06136E744666}"/>
            </a:ext>
          </a:extLst>
        </xdr:cNvPr>
        <xdr:cNvCxnSpPr/>
      </xdr:nvCxnSpPr>
      <xdr:spPr>
        <a:xfrm>
          <a:off x="1130300" y="145117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a:extLst>
            <a:ext uri="{FF2B5EF4-FFF2-40B4-BE49-F238E27FC236}">
              <a16:creationId xmlns:a16="http://schemas.microsoft.com/office/drawing/2014/main" id="{5E2DD01A-4010-4EF7-AB99-542962E1CD22}"/>
            </a:ext>
          </a:extLst>
        </xdr:cNvPr>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5" name="n_2aveValue【公営住宅】&#10;有形固定資産減価償却率">
          <a:extLst>
            <a:ext uri="{FF2B5EF4-FFF2-40B4-BE49-F238E27FC236}">
              <a16:creationId xmlns:a16="http://schemas.microsoft.com/office/drawing/2014/main" id="{567782FD-96C2-4368-B8F1-CF1C97409EB4}"/>
            </a:ext>
          </a:extLst>
        </xdr:cNvPr>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51543</xdr:rowOff>
    </xdr:from>
    <xdr:ext cx="405111" cy="259045"/>
    <xdr:sp macro="" textlink="">
      <xdr:nvSpPr>
        <xdr:cNvPr id="316" name="n_3aveValue【公営住宅】&#10;有形固定資産減価償却率">
          <a:extLst>
            <a:ext uri="{FF2B5EF4-FFF2-40B4-BE49-F238E27FC236}">
              <a16:creationId xmlns:a16="http://schemas.microsoft.com/office/drawing/2014/main" id="{10C60FB2-EC0F-46C8-952B-753CB711FEC0}"/>
            </a:ext>
          </a:extLst>
        </xdr:cNvPr>
        <xdr:cNvSpPr txBox="1"/>
      </xdr:nvSpPr>
      <xdr:spPr>
        <a:xfrm>
          <a:off x="1816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317" name="n_4aveValue【公営住宅】&#10;有形固定資産減価償却率">
          <a:extLst>
            <a:ext uri="{FF2B5EF4-FFF2-40B4-BE49-F238E27FC236}">
              <a16:creationId xmlns:a16="http://schemas.microsoft.com/office/drawing/2014/main" id="{05967E5E-8CD6-472A-8E25-CC01FA37CC20}"/>
            </a:ext>
          </a:extLst>
        </xdr:cNvPr>
        <xdr:cNvSpPr txBox="1"/>
      </xdr:nvSpPr>
      <xdr:spPr>
        <a:xfrm>
          <a:off x="927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93090</xdr:rowOff>
    </xdr:from>
    <xdr:ext cx="405111" cy="259045"/>
    <xdr:sp macro="" textlink="">
      <xdr:nvSpPr>
        <xdr:cNvPr id="318" name="n_1mainValue【公営住宅】&#10;有形固定資産減価償却率">
          <a:extLst>
            <a:ext uri="{FF2B5EF4-FFF2-40B4-BE49-F238E27FC236}">
              <a16:creationId xmlns:a16="http://schemas.microsoft.com/office/drawing/2014/main" id="{00E5FFD4-2BD7-44A7-ABE5-0763CFB5C63A}"/>
            </a:ext>
          </a:extLst>
        </xdr:cNvPr>
        <xdr:cNvSpPr txBox="1"/>
      </xdr:nvSpPr>
      <xdr:spPr>
        <a:xfrm>
          <a:off x="35820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57166</xdr:rowOff>
    </xdr:from>
    <xdr:ext cx="405111" cy="259045"/>
    <xdr:sp macro="" textlink="">
      <xdr:nvSpPr>
        <xdr:cNvPr id="319" name="n_2mainValue【公営住宅】&#10;有形固定資産減価償却率">
          <a:extLst>
            <a:ext uri="{FF2B5EF4-FFF2-40B4-BE49-F238E27FC236}">
              <a16:creationId xmlns:a16="http://schemas.microsoft.com/office/drawing/2014/main" id="{0759CE50-D609-4825-A068-45FC1B7B5EB6}"/>
            </a:ext>
          </a:extLst>
        </xdr:cNvPr>
        <xdr:cNvSpPr txBox="1"/>
      </xdr:nvSpPr>
      <xdr:spPr>
        <a:xfrm>
          <a:off x="2705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19611</xdr:rowOff>
    </xdr:from>
    <xdr:ext cx="405111" cy="259045"/>
    <xdr:sp macro="" textlink="">
      <xdr:nvSpPr>
        <xdr:cNvPr id="320" name="n_3mainValue【公営住宅】&#10;有形固定資産減価償却率">
          <a:extLst>
            <a:ext uri="{FF2B5EF4-FFF2-40B4-BE49-F238E27FC236}">
              <a16:creationId xmlns:a16="http://schemas.microsoft.com/office/drawing/2014/main" id="{80A3446A-ED6F-45D9-8960-BE18C9555E60}"/>
            </a:ext>
          </a:extLst>
        </xdr:cNvPr>
        <xdr:cNvSpPr txBox="1"/>
      </xdr:nvSpPr>
      <xdr:spPr>
        <a:xfrm>
          <a:off x="18167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151872</xdr:rowOff>
    </xdr:from>
    <xdr:ext cx="405111" cy="259045"/>
    <xdr:sp macro="" textlink="">
      <xdr:nvSpPr>
        <xdr:cNvPr id="321" name="n_4mainValue【公営住宅】&#10;有形固定資産減価償却率">
          <a:extLst>
            <a:ext uri="{FF2B5EF4-FFF2-40B4-BE49-F238E27FC236}">
              <a16:creationId xmlns:a16="http://schemas.microsoft.com/office/drawing/2014/main" id="{3676D1E7-0FCE-455C-9FFE-00580099DEF4}"/>
            </a:ext>
          </a:extLst>
        </xdr:cNvPr>
        <xdr:cNvSpPr txBox="1"/>
      </xdr:nvSpPr>
      <xdr:spPr>
        <a:xfrm>
          <a:off x="927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599EA09-FBD1-44F7-93DB-3CB5EDA888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6114CE8-A841-4DD9-9730-EF86481EA3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FB7BDFF-D392-4B26-8E67-058A41398BB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8408FEE-8AC2-4D3A-AF2A-DE1672D12C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25397E4-D97B-46E0-968C-5EDBE7CAE5D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63AF2E2-BB07-4B70-92BF-0B7D5C0FAD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E209B76-4CEE-4372-8886-D88D3882236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728D4E8-4A1F-4C52-A746-66EBAD2D62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5FE7703-B597-495B-AE3F-4E40A008ED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3F0B2D4-8C3A-4904-BC4A-3DEE9D4FAAA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86C527B-831F-4242-8B5A-D6BE9F61C20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AC7EEAF4-5478-4631-9646-1E62328148F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6E6DA98E-F122-485F-9471-D8B13274447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A0185575-07AB-4DDD-9A25-566A43AB526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D2E013A6-B078-4504-9994-9C97044B7DC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97EA4815-867C-41E8-A25D-8777B2D8604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BB02F621-FD22-4CCD-9952-DD6245568DE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80BACAFD-86BF-48BC-858E-2060AB3047F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38F4651-5F8A-42B2-B2AB-FF9977B40A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E0353A1F-EF1C-46AD-AC40-9FC82E3616E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B38378E5-A854-4B60-90E0-26331544990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F017A3F1-5BD5-4CB0-9A6F-1A505840DE04}"/>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7B5E5209-0B27-4581-A729-66DCB397CB9B}"/>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3103CDEB-A252-44AF-A7C9-FAE6DC86E93C}"/>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a16="http://schemas.microsoft.com/office/drawing/2014/main" id="{34944FD1-59C2-4543-98D6-442E61F0C063}"/>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a16="http://schemas.microsoft.com/office/drawing/2014/main" id="{2460351A-66D0-4662-8ED0-72AB8FE06E35}"/>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a:extLst>
            <a:ext uri="{FF2B5EF4-FFF2-40B4-BE49-F238E27FC236}">
              <a16:creationId xmlns:a16="http://schemas.microsoft.com/office/drawing/2014/main" id="{3D2A7D00-624E-42A5-AF69-7793EBA656B7}"/>
            </a:ext>
          </a:extLst>
        </xdr:cNvPr>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a16="http://schemas.microsoft.com/office/drawing/2014/main" id="{F2385787-6E20-4973-B0AD-6FAEBD804A04}"/>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a16="http://schemas.microsoft.com/office/drawing/2014/main" id="{902980B7-C258-437C-9B65-2CEE96FA6BCC}"/>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a:extLst>
            <a:ext uri="{FF2B5EF4-FFF2-40B4-BE49-F238E27FC236}">
              <a16:creationId xmlns:a16="http://schemas.microsoft.com/office/drawing/2014/main" id="{20690738-5FDD-4E24-A77D-CF8190C60234}"/>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a:extLst>
            <a:ext uri="{FF2B5EF4-FFF2-40B4-BE49-F238E27FC236}">
              <a16:creationId xmlns:a16="http://schemas.microsoft.com/office/drawing/2014/main" id="{80552E85-5237-481B-9B89-6624F68C0BE4}"/>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a:extLst>
            <a:ext uri="{FF2B5EF4-FFF2-40B4-BE49-F238E27FC236}">
              <a16:creationId xmlns:a16="http://schemas.microsoft.com/office/drawing/2014/main" id="{636B4E55-E04B-40E8-8F48-30CFF5CFD5C4}"/>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2D070A8-C805-4E58-9B87-596FF7F07E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27C3737-57F8-4051-9E06-91C2E369DEF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53CD1BD-5D5A-477E-B28D-FF845EBC139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16967E3-1829-4759-81BB-E481113EED8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6AC61EF-533C-45B0-9B96-9D182B67A7A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111658</xdr:rowOff>
    </xdr:from>
    <xdr:to>
      <xdr:col>55</xdr:col>
      <xdr:colOff>50800</xdr:colOff>
      <xdr:row>84</xdr:row>
      <xdr:rowOff>41808</xdr:rowOff>
    </xdr:to>
    <xdr:sp macro="" textlink="">
      <xdr:nvSpPr>
        <xdr:cNvPr id="359" name="楕円 358">
          <a:extLst>
            <a:ext uri="{FF2B5EF4-FFF2-40B4-BE49-F238E27FC236}">
              <a16:creationId xmlns:a16="http://schemas.microsoft.com/office/drawing/2014/main" id="{22EF52DE-67EC-40DE-94EB-825E457C8FC1}"/>
            </a:ext>
          </a:extLst>
        </xdr:cNvPr>
        <xdr:cNvSpPr/>
      </xdr:nvSpPr>
      <xdr:spPr>
        <a:xfrm>
          <a:off x="10426700" y="143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134535</xdr:rowOff>
    </xdr:from>
    <xdr:ext cx="469744" cy="259045"/>
    <xdr:sp macro="" textlink="">
      <xdr:nvSpPr>
        <xdr:cNvPr id="360" name="【公営住宅】&#10;一人当たり面積該当値テキスト">
          <a:extLst>
            <a:ext uri="{FF2B5EF4-FFF2-40B4-BE49-F238E27FC236}">
              <a16:creationId xmlns:a16="http://schemas.microsoft.com/office/drawing/2014/main" id="{D086184A-350C-40DA-86D0-A585AABF2D6A}"/>
            </a:ext>
          </a:extLst>
        </xdr:cNvPr>
        <xdr:cNvSpPr txBox="1"/>
      </xdr:nvSpPr>
      <xdr:spPr>
        <a:xfrm>
          <a:off x="10515600" y="1419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118974</xdr:rowOff>
    </xdr:from>
    <xdr:to>
      <xdr:col>50</xdr:col>
      <xdr:colOff>165100</xdr:colOff>
      <xdr:row>84</xdr:row>
      <xdr:rowOff>49124</xdr:rowOff>
    </xdr:to>
    <xdr:sp macro="" textlink="">
      <xdr:nvSpPr>
        <xdr:cNvPr id="361" name="楕円 360">
          <a:extLst>
            <a:ext uri="{FF2B5EF4-FFF2-40B4-BE49-F238E27FC236}">
              <a16:creationId xmlns:a16="http://schemas.microsoft.com/office/drawing/2014/main" id="{C6024794-B78C-49F6-90D0-11CD4649961D}"/>
            </a:ext>
          </a:extLst>
        </xdr:cNvPr>
        <xdr:cNvSpPr/>
      </xdr:nvSpPr>
      <xdr:spPr>
        <a:xfrm>
          <a:off x="9588500" y="1434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162458</xdr:rowOff>
    </xdr:from>
    <xdr:to>
      <xdr:col>55</xdr:col>
      <xdr:colOff>0</xdr:colOff>
      <xdr:row>83</xdr:row>
      <xdr:rowOff>169774</xdr:rowOff>
    </xdr:to>
    <xdr:cxnSp macro="">
      <xdr:nvCxnSpPr>
        <xdr:cNvPr id="362" name="直線コネクタ 361">
          <a:extLst>
            <a:ext uri="{FF2B5EF4-FFF2-40B4-BE49-F238E27FC236}">
              <a16:creationId xmlns:a16="http://schemas.microsoft.com/office/drawing/2014/main" id="{2A5BFD06-AE01-443E-922E-F1419992CE10}"/>
            </a:ext>
          </a:extLst>
        </xdr:cNvPr>
        <xdr:cNvCxnSpPr/>
      </xdr:nvCxnSpPr>
      <xdr:spPr>
        <a:xfrm flipV="1">
          <a:off x="9639300" y="14392808"/>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125831</xdr:rowOff>
    </xdr:from>
    <xdr:to>
      <xdr:col>46</xdr:col>
      <xdr:colOff>38100</xdr:colOff>
      <xdr:row>84</xdr:row>
      <xdr:rowOff>55981</xdr:rowOff>
    </xdr:to>
    <xdr:sp macro="" textlink="">
      <xdr:nvSpPr>
        <xdr:cNvPr id="363" name="楕円 362">
          <a:extLst>
            <a:ext uri="{FF2B5EF4-FFF2-40B4-BE49-F238E27FC236}">
              <a16:creationId xmlns:a16="http://schemas.microsoft.com/office/drawing/2014/main" id="{FA675243-5003-4128-AEDF-7FC370B42766}"/>
            </a:ext>
          </a:extLst>
        </xdr:cNvPr>
        <xdr:cNvSpPr/>
      </xdr:nvSpPr>
      <xdr:spPr>
        <a:xfrm>
          <a:off x="8699500" y="1435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169774</xdr:rowOff>
    </xdr:from>
    <xdr:to>
      <xdr:col>50</xdr:col>
      <xdr:colOff>114300</xdr:colOff>
      <xdr:row>84</xdr:row>
      <xdr:rowOff>5181</xdr:rowOff>
    </xdr:to>
    <xdr:cxnSp macro="">
      <xdr:nvCxnSpPr>
        <xdr:cNvPr id="364" name="直線コネクタ 363">
          <a:extLst>
            <a:ext uri="{FF2B5EF4-FFF2-40B4-BE49-F238E27FC236}">
              <a16:creationId xmlns:a16="http://schemas.microsoft.com/office/drawing/2014/main" id="{650CC1C1-30ED-468E-901E-EBFBA7769B3F}"/>
            </a:ext>
          </a:extLst>
        </xdr:cNvPr>
        <xdr:cNvCxnSpPr/>
      </xdr:nvCxnSpPr>
      <xdr:spPr>
        <a:xfrm flipV="1">
          <a:off x="8750300" y="14400124"/>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130403</xdr:rowOff>
    </xdr:from>
    <xdr:to>
      <xdr:col>41</xdr:col>
      <xdr:colOff>101600</xdr:colOff>
      <xdr:row>84</xdr:row>
      <xdr:rowOff>60553</xdr:rowOff>
    </xdr:to>
    <xdr:sp macro="" textlink="">
      <xdr:nvSpPr>
        <xdr:cNvPr id="365" name="楕円 364">
          <a:extLst>
            <a:ext uri="{FF2B5EF4-FFF2-40B4-BE49-F238E27FC236}">
              <a16:creationId xmlns:a16="http://schemas.microsoft.com/office/drawing/2014/main" id="{A76724AD-F1DE-493E-AB62-7F457C63E908}"/>
            </a:ext>
          </a:extLst>
        </xdr:cNvPr>
        <xdr:cNvSpPr/>
      </xdr:nvSpPr>
      <xdr:spPr>
        <a:xfrm>
          <a:off x="7810500" y="143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5181</xdr:rowOff>
    </xdr:from>
    <xdr:to>
      <xdr:col>45</xdr:col>
      <xdr:colOff>177800</xdr:colOff>
      <xdr:row>84</xdr:row>
      <xdr:rowOff>9753</xdr:rowOff>
    </xdr:to>
    <xdr:cxnSp macro="">
      <xdr:nvCxnSpPr>
        <xdr:cNvPr id="366" name="直線コネクタ 365">
          <a:extLst>
            <a:ext uri="{FF2B5EF4-FFF2-40B4-BE49-F238E27FC236}">
              <a16:creationId xmlns:a16="http://schemas.microsoft.com/office/drawing/2014/main" id="{F0736C12-388D-4FB0-9749-821CEF1D37E7}"/>
            </a:ext>
          </a:extLst>
        </xdr:cNvPr>
        <xdr:cNvCxnSpPr/>
      </xdr:nvCxnSpPr>
      <xdr:spPr>
        <a:xfrm flipV="1">
          <a:off x="7861300" y="1440698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139548</xdr:rowOff>
    </xdr:from>
    <xdr:to>
      <xdr:col>36</xdr:col>
      <xdr:colOff>165100</xdr:colOff>
      <xdr:row>84</xdr:row>
      <xdr:rowOff>69698</xdr:rowOff>
    </xdr:to>
    <xdr:sp macro="" textlink="">
      <xdr:nvSpPr>
        <xdr:cNvPr id="367" name="楕円 366">
          <a:extLst>
            <a:ext uri="{FF2B5EF4-FFF2-40B4-BE49-F238E27FC236}">
              <a16:creationId xmlns:a16="http://schemas.microsoft.com/office/drawing/2014/main" id="{4D53A8AD-5CE4-4629-9495-077DA0EC1C5D}"/>
            </a:ext>
          </a:extLst>
        </xdr:cNvPr>
        <xdr:cNvSpPr/>
      </xdr:nvSpPr>
      <xdr:spPr>
        <a:xfrm>
          <a:off x="6921500" y="143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9753</xdr:rowOff>
    </xdr:from>
    <xdr:to>
      <xdr:col>41</xdr:col>
      <xdr:colOff>50800</xdr:colOff>
      <xdr:row>84</xdr:row>
      <xdr:rowOff>18898</xdr:rowOff>
    </xdr:to>
    <xdr:cxnSp macro="">
      <xdr:nvCxnSpPr>
        <xdr:cNvPr id="368" name="直線コネクタ 367">
          <a:extLst>
            <a:ext uri="{FF2B5EF4-FFF2-40B4-BE49-F238E27FC236}">
              <a16:creationId xmlns:a16="http://schemas.microsoft.com/office/drawing/2014/main" id="{3C17AFCC-9637-46DF-88AC-6CE0FF203238}"/>
            </a:ext>
          </a:extLst>
        </xdr:cNvPr>
        <xdr:cNvCxnSpPr/>
      </xdr:nvCxnSpPr>
      <xdr:spPr>
        <a:xfrm flipV="1">
          <a:off x="6972300" y="1441155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a:extLst>
            <a:ext uri="{FF2B5EF4-FFF2-40B4-BE49-F238E27FC236}">
              <a16:creationId xmlns:a16="http://schemas.microsoft.com/office/drawing/2014/main" id="{13D2ADA4-E4FC-474C-AB57-5F693D269597}"/>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77285</xdr:rowOff>
    </xdr:from>
    <xdr:ext cx="469744" cy="259045"/>
    <xdr:sp macro="" textlink="">
      <xdr:nvSpPr>
        <xdr:cNvPr id="370" name="n_2aveValue【公営住宅】&#10;一人当たり面積">
          <a:extLst>
            <a:ext uri="{FF2B5EF4-FFF2-40B4-BE49-F238E27FC236}">
              <a16:creationId xmlns:a16="http://schemas.microsoft.com/office/drawing/2014/main" id="{2304C608-ECE5-4827-9565-22D76890DE34}"/>
            </a:ext>
          </a:extLst>
        </xdr:cNvPr>
        <xdr:cNvSpPr txBox="1"/>
      </xdr:nvSpPr>
      <xdr:spPr>
        <a:xfrm>
          <a:off x="85154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1" name="n_3aveValue【公営住宅】&#10;一人当たり面積">
          <a:extLst>
            <a:ext uri="{FF2B5EF4-FFF2-40B4-BE49-F238E27FC236}">
              <a16:creationId xmlns:a16="http://schemas.microsoft.com/office/drawing/2014/main" id="{958A3505-A1F7-40D7-BECB-C7FF1D6C60FC}"/>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72" name="n_4aveValue【公営住宅】&#10;一人当たり面積">
          <a:extLst>
            <a:ext uri="{FF2B5EF4-FFF2-40B4-BE49-F238E27FC236}">
              <a16:creationId xmlns:a16="http://schemas.microsoft.com/office/drawing/2014/main" id="{57E30403-8FB9-4BF3-B3B9-27A213A7BA61}"/>
            </a:ext>
          </a:extLst>
        </xdr:cNvPr>
        <xdr:cNvSpPr txBox="1"/>
      </xdr:nvSpPr>
      <xdr:spPr>
        <a:xfrm>
          <a:off x="6737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65651</xdr:rowOff>
    </xdr:from>
    <xdr:ext cx="469744" cy="259045"/>
    <xdr:sp macro="" textlink="">
      <xdr:nvSpPr>
        <xdr:cNvPr id="373" name="n_1mainValue【公営住宅】&#10;一人当たり面積">
          <a:extLst>
            <a:ext uri="{FF2B5EF4-FFF2-40B4-BE49-F238E27FC236}">
              <a16:creationId xmlns:a16="http://schemas.microsoft.com/office/drawing/2014/main" id="{C6956498-1420-42E3-9951-3F32563A457F}"/>
            </a:ext>
          </a:extLst>
        </xdr:cNvPr>
        <xdr:cNvSpPr txBox="1"/>
      </xdr:nvSpPr>
      <xdr:spPr>
        <a:xfrm>
          <a:off x="9391727" y="1412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72508</xdr:rowOff>
    </xdr:from>
    <xdr:ext cx="469744" cy="259045"/>
    <xdr:sp macro="" textlink="">
      <xdr:nvSpPr>
        <xdr:cNvPr id="374" name="n_2mainValue【公営住宅】&#10;一人当たり面積">
          <a:extLst>
            <a:ext uri="{FF2B5EF4-FFF2-40B4-BE49-F238E27FC236}">
              <a16:creationId xmlns:a16="http://schemas.microsoft.com/office/drawing/2014/main" id="{5FA74919-5AF9-43A4-B119-999E286341FC}"/>
            </a:ext>
          </a:extLst>
        </xdr:cNvPr>
        <xdr:cNvSpPr txBox="1"/>
      </xdr:nvSpPr>
      <xdr:spPr>
        <a:xfrm>
          <a:off x="8515427" y="14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77080</xdr:rowOff>
    </xdr:from>
    <xdr:ext cx="469744" cy="259045"/>
    <xdr:sp macro="" textlink="">
      <xdr:nvSpPr>
        <xdr:cNvPr id="375" name="n_3mainValue【公営住宅】&#10;一人当たり面積">
          <a:extLst>
            <a:ext uri="{FF2B5EF4-FFF2-40B4-BE49-F238E27FC236}">
              <a16:creationId xmlns:a16="http://schemas.microsoft.com/office/drawing/2014/main" id="{58DD9ED2-3F8D-4BA4-BA42-3B8B9D65BA07}"/>
            </a:ext>
          </a:extLst>
        </xdr:cNvPr>
        <xdr:cNvSpPr txBox="1"/>
      </xdr:nvSpPr>
      <xdr:spPr>
        <a:xfrm>
          <a:off x="7626427" y="1413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86225</xdr:rowOff>
    </xdr:from>
    <xdr:ext cx="469744" cy="259045"/>
    <xdr:sp macro="" textlink="">
      <xdr:nvSpPr>
        <xdr:cNvPr id="376" name="n_4mainValue【公営住宅】&#10;一人当たり面積">
          <a:extLst>
            <a:ext uri="{FF2B5EF4-FFF2-40B4-BE49-F238E27FC236}">
              <a16:creationId xmlns:a16="http://schemas.microsoft.com/office/drawing/2014/main" id="{4C924C64-216D-4013-AB27-AB95D83098A2}"/>
            </a:ext>
          </a:extLst>
        </xdr:cNvPr>
        <xdr:cNvSpPr txBox="1"/>
      </xdr:nvSpPr>
      <xdr:spPr>
        <a:xfrm>
          <a:off x="6737427" y="1414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1C5A092-E17B-4655-A2C4-7CD1A4D4C4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5C8EE39-D4F2-49D2-8886-4DBC4A1704D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ED00936-D551-4828-82BF-85FC384863C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33DF2D8-35D1-4FF5-B9E8-D74D61B6BC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7A2F2DD-BC09-4225-91E6-6F4F1492C7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F77D02C-9A27-4708-AE73-D9DEDE55610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6C70BA1-4D4E-410E-ABA0-2AC2CC8E26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B518B15-FF41-4E03-B08B-A5F627D6092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CFC8207D-F1D7-4420-9B82-0AB0F317259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E9DA837F-1657-4C11-A4AE-C5F131513E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FBFF57C4-7FF9-463F-BFD9-83DEF60F5B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236B7551-8493-4CDD-8946-AC9883769BD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8FC0C7C1-57A9-424A-B803-E37981E867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1AC82A1C-6F05-4623-A357-8405561630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6BB2D36-6542-4B5A-8F55-28BF7C05E7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9614CD1E-31EE-4A79-9C1B-C1E60100056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E03D1190-670C-4C52-A9B0-951BA72A59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D16B1CC-BA7A-4C35-92B2-B1141F880F4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EF83BE9C-46FD-41AF-A484-AE409B4993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164B705D-777F-4CDA-A395-EC7CACE8F0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9D986DED-4E6A-42D8-A57E-63300ED2BC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E356331B-4C3C-421B-A4AB-52B392BC8B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9A5E9F23-1F4D-4298-9021-88FC1F75A5C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7279D224-9104-41C2-AD8C-FF3BB92ED64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7F00627-C9A4-40C8-850C-5B2FA8BC523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43AB25EF-BBB0-4639-8B0A-E1D05A1898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A97C9CE7-673B-4A58-AD2D-28CC7A7ED3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0DB634E9-5D0E-455B-AB67-C14FFA439693}"/>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7391D364-6A37-45BB-B2F7-26C2601B597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C5B20818-0FA8-4FE6-A3A3-B3E9FD297DC7}"/>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9D0FB40D-C16B-4DD4-BCA8-6B7BF0C9290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52F3C82F-3981-4E1B-9DCE-5F68AC09263E}"/>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53DC1B49-856F-4317-B8CA-97CAD9B12DA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63F38D9D-AC94-49AB-B40F-DF049892E814}"/>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592A2C2A-C9F3-46BC-A73D-DCB93031F5B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70D5C53C-5645-4FC5-9DEF-4980EEED2B4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EEBFA715-35EC-42BF-B9FE-A0D4C7086CF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A74A298-66E9-4586-9DC6-AEFE291646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415" name="直線コネクタ 414">
          <a:extLst>
            <a:ext uri="{FF2B5EF4-FFF2-40B4-BE49-F238E27FC236}">
              <a16:creationId xmlns:a16="http://schemas.microsoft.com/office/drawing/2014/main" id="{DDB4C513-D59C-4EEA-9E64-5C413407FAE3}"/>
            </a:ext>
          </a:extLst>
        </xdr:cNvPr>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26DB4D27-610C-4A97-8BA6-6F130A3B9AAD}"/>
            </a:ext>
          </a:extLst>
        </xdr:cNvPr>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417" name="直線コネクタ 416">
          <a:extLst>
            <a:ext uri="{FF2B5EF4-FFF2-40B4-BE49-F238E27FC236}">
              <a16:creationId xmlns:a16="http://schemas.microsoft.com/office/drawing/2014/main" id="{84B44C21-CCCD-45AF-A756-F841029C6448}"/>
            </a:ext>
          </a:extLst>
        </xdr:cNvPr>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5C5E38CB-4EC7-4754-844B-B5467228D29D}"/>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419" name="直線コネクタ 418">
          <a:extLst>
            <a:ext uri="{FF2B5EF4-FFF2-40B4-BE49-F238E27FC236}">
              <a16:creationId xmlns:a16="http://schemas.microsoft.com/office/drawing/2014/main" id="{D1774522-7FCE-4B12-B584-59AC83BD99B6}"/>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139717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AE98BA43-4604-43B5-AE61-2691C5877FC4}"/>
            </a:ext>
          </a:extLst>
        </xdr:cNvPr>
        <xdr:cNvSpPr txBox="1"/>
      </xdr:nvSpPr>
      <xdr:spPr>
        <a:xfrm>
          <a:off x="16357600"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21" name="フローチャート: 判断 420">
          <a:extLst>
            <a:ext uri="{FF2B5EF4-FFF2-40B4-BE49-F238E27FC236}">
              <a16:creationId xmlns:a16="http://schemas.microsoft.com/office/drawing/2014/main" id="{88C1D4A5-64F1-4D28-BB99-25DCBC3AD9EC}"/>
            </a:ext>
          </a:extLst>
        </xdr:cNvPr>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422" name="フローチャート: 判断 421">
          <a:extLst>
            <a:ext uri="{FF2B5EF4-FFF2-40B4-BE49-F238E27FC236}">
              <a16:creationId xmlns:a16="http://schemas.microsoft.com/office/drawing/2014/main" id="{D978505F-602F-45CA-9344-B9AF57676393}"/>
            </a:ext>
          </a:extLst>
        </xdr:cNvPr>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423" name="フローチャート: 判断 422">
          <a:extLst>
            <a:ext uri="{FF2B5EF4-FFF2-40B4-BE49-F238E27FC236}">
              <a16:creationId xmlns:a16="http://schemas.microsoft.com/office/drawing/2014/main" id="{C6C827DA-C1BD-4463-A7B5-DD934485570B}"/>
            </a:ext>
          </a:extLst>
        </xdr:cNvPr>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424" name="フローチャート: 判断 423">
          <a:extLst>
            <a:ext uri="{FF2B5EF4-FFF2-40B4-BE49-F238E27FC236}">
              <a16:creationId xmlns:a16="http://schemas.microsoft.com/office/drawing/2014/main" id="{53F4C2A8-045E-41AB-93FC-3D1C7916BC92}"/>
            </a:ext>
          </a:extLst>
        </xdr:cNvPr>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425" name="フローチャート: 判断 424">
          <a:extLst>
            <a:ext uri="{FF2B5EF4-FFF2-40B4-BE49-F238E27FC236}">
              <a16:creationId xmlns:a16="http://schemas.microsoft.com/office/drawing/2014/main" id="{AF1B6CDC-B423-4E0B-950D-9F00614CF56A}"/>
            </a:ext>
          </a:extLst>
        </xdr:cNvPr>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6B5D978-FE30-4D3E-AB91-685A4B7131F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4D3E93E-123D-4C6B-8A25-7C4382710DF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20FD5C7-6B4A-41F8-A593-0F2F5CFCB44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07C431E-D9D5-414C-9C73-BE64F0B63F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AB0CD15-B22C-44F3-BBB6-6DE82E4287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431" name="楕円 430">
          <a:extLst>
            <a:ext uri="{FF2B5EF4-FFF2-40B4-BE49-F238E27FC236}">
              <a16:creationId xmlns:a16="http://schemas.microsoft.com/office/drawing/2014/main" id="{1A0FBA38-FAB9-4185-BFC4-35334F857789}"/>
            </a:ext>
          </a:extLst>
        </xdr:cNvPr>
        <xdr:cNvSpPr/>
      </xdr:nvSpPr>
      <xdr:spPr>
        <a:xfrm>
          <a:off x="162687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70121</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91EA4BE6-F384-4198-8B0E-33DC1B86B348}"/>
            </a:ext>
          </a:extLst>
        </xdr:cNvPr>
        <xdr:cNvSpPr txBox="1"/>
      </xdr:nvSpPr>
      <xdr:spPr>
        <a:xfrm>
          <a:off x="16357600" y="658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130556</xdr:rowOff>
    </xdr:from>
    <xdr:to>
      <xdr:col>81</xdr:col>
      <xdr:colOff>101600</xdr:colOff>
      <xdr:row>39</xdr:row>
      <xdr:rowOff>60706</xdr:rowOff>
    </xdr:to>
    <xdr:sp macro="" textlink="">
      <xdr:nvSpPr>
        <xdr:cNvPr id="433" name="楕円 432">
          <a:extLst>
            <a:ext uri="{FF2B5EF4-FFF2-40B4-BE49-F238E27FC236}">
              <a16:creationId xmlns:a16="http://schemas.microsoft.com/office/drawing/2014/main" id="{F00B781D-14C3-4117-9AB2-F59DBA204553}"/>
            </a:ext>
          </a:extLst>
        </xdr:cNvPr>
        <xdr:cNvSpPr/>
      </xdr:nvSpPr>
      <xdr:spPr>
        <a:xfrm>
          <a:off x="1543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142494</xdr:rowOff>
    </xdr:from>
    <xdr:to>
      <xdr:col>85</xdr:col>
      <xdr:colOff>127000</xdr:colOff>
      <xdr:row>39</xdr:row>
      <xdr:rowOff>9906</xdr:rowOff>
    </xdr:to>
    <xdr:cxnSp macro="">
      <xdr:nvCxnSpPr>
        <xdr:cNvPr id="434" name="直線コネクタ 433">
          <a:extLst>
            <a:ext uri="{FF2B5EF4-FFF2-40B4-BE49-F238E27FC236}">
              <a16:creationId xmlns:a16="http://schemas.microsoft.com/office/drawing/2014/main" id="{929064C5-7BB2-4909-B5AE-B63A7F82E811}"/>
            </a:ext>
          </a:extLst>
        </xdr:cNvPr>
        <xdr:cNvCxnSpPr/>
      </xdr:nvCxnSpPr>
      <xdr:spPr>
        <a:xfrm flipV="1">
          <a:off x="15481300" y="665759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435" name="楕円 434">
          <a:extLst>
            <a:ext uri="{FF2B5EF4-FFF2-40B4-BE49-F238E27FC236}">
              <a16:creationId xmlns:a16="http://schemas.microsoft.com/office/drawing/2014/main" id="{F3B6AB2A-72BA-44AD-8C9D-B0A13AF7282D}"/>
            </a:ext>
          </a:extLst>
        </xdr:cNvPr>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39</xdr:row>
      <xdr:rowOff>9906</xdr:rowOff>
    </xdr:to>
    <xdr:cxnSp macro="">
      <xdr:nvCxnSpPr>
        <xdr:cNvPr id="436" name="直線コネクタ 435">
          <a:extLst>
            <a:ext uri="{FF2B5EF4-FFF2-40B4-BE49-F238E27FC236}">
              <a16:creationId xmlns:a16="http://schemas.microsoft.com/office/drawing/2014/main" id="{2519A008-7F24-4451-A614-441165E0F3D8}"/>
            </a:ext>
          </a:extLst>
        </xdr:cNvPr>
        <xdr:cNvCxnSpPr/>
      </xdr:nvCxnSpPr>
      <xdr:spPr>
        <a:xfrm>
          <a:off x="14592300" y="64770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xdr:rowOff>
    </xdr:from>
    <xdr:to>
      <xdr:col>72</xdr:col>
      <xdr:colOff>38100</xdr:colOff>
      <xdr:row>37</xdr:row>
      <xdr:rowOff>108712</xdr:rowOff>
    </xdr:to>
    <xdr:sp macro="" textlink="">
      <xdr:nvSpPr>
        <xdr:cNvPr id="437" name="楕円 436">
          <a:extLst>
            <a:ext uri="{FF2B5EF4-FFF2-40B4-BE49-F238E27FC236}">
              <a16:creationId xmlns:a16="http://schemas.microsoft.com/office/drawing/2014/main" id="{2D42DE47-55A2-4A81-8808-600590EEDEDA}"/>
            </a:ext>
          </a:extLst>
        </xdr:cNvPr>
        <xdr:cNvSpPr/>
      </xdr:nvSpPr>
      <xdr:spPr>
        <a:xfrm>
          <a:off x="13652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57912</xdr:rowOff>
    </xdr:from>
    <xdr:to>
      <xdr:col>76</xdr:col>
      <xdr:colOff>114300</xdr:colOff>
      <xdr:row>37</xdr:row>
      <xdr:rowOff>133350</xdr:rowOff>
    </xdr:to>
    <xdr:cxnSp macro="">
      <xdr:nvCxnSpPr>
        <xdr:cNvPr id="438" name="直線コネクタ 437">
          <a:extLst>
            <a:ext uri="{FF2B5EF4-FFF2-40B4-BE49-F238E27FC236}">
              <a16:creationId xmlns:a16="http://schemas.microsoft.com/office/drawing/2014/main" id="{22AE948C-0E32-4C19-A4B8-A17AFD9548D0}"/>
            </a:ext>
          </a:extLst>
        </xdr:cNvPr>
        <xdr:cNvCxnSpPr/>
      </xdr:nvCxnSpPr>
      <xdr:spPr>
        <a:xfrm>
          <a:off x="13703300" y="640156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80264</xdr:rowOff>
    </xdr:from>
    <xdr:to>
      <xdr:col>67</xdr:col>
      <xdr:colOff>101600</xdr:colOff>
      <xdr:row>37</xdr:row>
      <xdr:rowOff>10414</xdr:rowOff>
    </xdr:to>
    <xdr:sp macro="" textlink="">
      <xdr:nvSpPr>
        <xdr:cNvPr id="439" name="楕円 438">
          <a:extLst>
            <a:ext uri="{FF2B5EF4-FFF2-40B4-BE49-F238E27FC236}">
              <a16:creationId xmlns:a16="http://schemas.microsoft.com/office/drawing/2014/main" id="{8F1F3309-3FE5-4D05-9BE3-B5145D652020}"/>
            </a:ext>
          </a:extLst>
        </xdr:cNvPr>
        <xdr:cNvSpPr/>
      </xdr:nvSpPr>
      <xdr:spPr>
        <a:xfrm>
          <a:off x="12763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131064</xdr:rowOff>
    </xdr:from>
    <xdr:to>
      <xdr:col>71</xdr:col>
      <xdr:colOff>177800</xdr:colOff>
      <xdr:row>37</xdr:row>
      <xdr:rowOff>57912</xdr:rowOff>
    </xdr:to>
    <xdr:cxnSp macro="">
      <xdr:nvCxnSpPr>
        <xdr:cNvPr id="440" name="直線コネクタ 439">
          <a:extLst>
            <a:ext uri="{FF2B5EF4-FFF2-40B4-BE49-F238E27FC236}">
              <a16:creationId xmlns:a16="http://schemas.microsoft.com/office/drawing/2014/main" id="{8CE9AA40-1957-4ABF-AA0B-B4B70F6AE6C5}"/>
            </a:ext>
          </a:extLst>
        </xdr:cNvPr>
        <xdr:cNvCxnSpPr/>
      </xdr:nvCxnSpPr>
      <xdr:spPr>
        <a:xfrm>
          <a:off x="12814300" y="6303264"/>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6B731CA9-3790-42E0-A3BB-D9287A40EC68}"/>
            </a:ext>
          </a:extLst>
        </xdr:cNvPr>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98F7FFFC-2B28-401A-8BE7-4047A27D1676}"/>
            </a:ext>
          </a:extLst>
        </xdr:cNvPr>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CFA0E4E0-0122-48F7-9DA1-78E893AED2F2}"/>
            </a:ext>
          </a:extLst>
        </xdr:cNvPr>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A1FCE94A-8F14-48AE-B4C0-5D669240FCE9}"/>
            </a:ext>
          </a:extLst>
        </xdr:cNvPr>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51833</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635C372-D9C6-4C0E-942D-A7C7CA87BD33}"/>
            </a:ext>
          </a:extLst>
        </xdr:cNvPr>
        <xdr:cNvSpPr txBox="1"/>
      </xdr:nvSpPr>
      <xdr:spPr>
        <a:xfrm>
          <a:off x="15266044"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D1A35C82-C335-4893-A07C-E326A6747FC2}"/>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99839</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5BDF8C3A-BC9F-4126-A6D2-2F192C7AC573}"/>
            </a:ext>
          </a:extLst>
        </xdr:cNvPr>
        <xdr:cNvSpPr txBox="1"/>
      </xdr:nvSpPr>
      <xdr:spPr>
        <a:xfrm>
          <a:off x="13500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1541</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9B2C9322-EED9-4E41-B916-536CA1C8A0EE}"/>
            </a:ext>
          </a:extLst>
        </xdr:cNvPr>
        <xdr:cNvSpPr txBox="1"/>
      </xdr:nvSpPr>
      <xdr:spPr>
        <a:xfrm>
          <a:off x="12611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B454643-FCCD-46A5-97F1-78FC8DB30F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DA744365-33FF-4509-9502-41511CE6866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4A83382B-F9F7-4B01-B104-E583E621034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49013E5E-C269-4935-965C-4E70A82E91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B7BBCFE7-FF5A-49B1-9F25-3A3FDB7FDD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7F665C7B-A3C8-4D24-95BF-DA8E57E341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4A878697-2992-474A-81CB-5B13D11C47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BDBB6982-F101-47D0-AD68-CA3C4C5CD0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177766A4-9B47-43EC-9CE4-B15B093680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C88492C2-294B-4E9F-BDE4-A31A1F209C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3B68F3AC-E613-476C-A62C-21697A09E8E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D421879D-569A-4125-A08C-8B91402E6E5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6A63E43E-E562-47C7-9BBB-E695E25D495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BEE3E1FE-9163-4E37-AC15-BF6431BE02D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225C4C08-EEE6-4115-8FA5-0F257058BBB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CABC1C44-FA7D-4E79-86A5-875D15F22E7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0EDE9A36-B8A7-450A-AAA3-D32BF1A90BA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13DF3E12-BE4D-4AE1-A49C-4CD6214E22F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5F742724-0DAE-4FF1-B3BF-A975C47A34E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0E25BC3F-66FD-4D5C-BA18-CF7A263C6531}"/>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FA1C6268-28C4-4937-BADA-70DB8053ADA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AE187AA8-36AA-4E49-ADAB-EBCC5780544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960053A5-EC3C-40DF-8E4B-9049C4BE25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A13C39D7-8E52-45C4-AA86-302EFB0E8AB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B0F78343-AC6F-48C5-B85D-72E6EB13A60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474" name="直線コネクタ 473">
          <a:extLst>
            <a:ext uri="{FF2B5EF4-FFF2-40B4-BE49-F238E27FC236}">
              <a16:creationId xmlns:a16="http://schemas.microsoft.com/office/drawing/2014/main" id="{F5369732-6694-46A5-9BCC-FBE017AAC80D}"/>
            </a:ext>
          </a:extLst>
        </xdr:cNvPr>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39C027EB-552C-4274-BB08-6A05750BDEA5}"/>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a:extLst>
            <a:ext uri="{FF2B5EF4-FFF2-40B4-BE49-F238E27FC236}">
              <a16:creationId xmlns:a16="http://schemas.microsoft.com/office/drawing/2014/main" id="{50127981-1BE2-4792-9986-E68ACCAE3F09}"/>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3E0A5119-41FF-401F-A287-789C1407A581}"/>
            </a:ext>
          </a:extLst>
        </xdr:cNvPr>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478" name="直線コネクタ 477">
          <a:extLst>
            <a:ext uri="{FF2B5EF4-FFF2-40B4-BE49-F238E27FC236}">
              <a16:creationId xmlns:a16="http://schemas.microsoft.com/office/drawing/2014/main" id="{BDAFB200-0469-428F-BD48-45E34CE12C6D}"/>
            </a:ext>
          </a:extLst>
        </xdr:cNvPr>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5B3DED24-F7B3-4568-A9C1-23F9BBCF8BC9}"/>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0" name="フローチャート: 判断 479">
          <a:extLst>
            <a:ext uri="{FF2B5EF4-FFF2-40B4-BE49-F238E27FC236}">
              <a16:creationId xmlns:a16="http://schemas.microsoft.com/office/drawing/2014/main" id="{D5BFA3BE-4128-4FC6-BEAC-65D073EA5ADF}"/>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481" name="フローチャート: 判断 480">
          <a:extLst>
            <a:ext uri="{FF2B5EF4-FFF2-40B4-BE49-F238E27FC236}">
              <a16:creationId xmlns:a16="http://schemas.microsoft.com/office/drawing/2014/main" id="{F0EC6BC9-90E9-4D24-BB78-09EC845E1465}"/>
            </a:ext>
          </a:extLst>
        </xdr:cNvPr>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82" name="フローチャート: 判断 481">
          <a:extLst>
            <a:ext uri="{FF2B5EF4-FFF2-40B4-BE49-F238E27FC236}">
              <a16:creationId xmlns:a16="http://schemas.microsoft.com/office/drawing/2014/main" id="{F2D9406F-84A4-4E92-B511-651760FE757F}"/>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483" name="フローチャート: 判断 482">
          <a:extLst>
            <a:ext uri="{FF2B5EF4-FFF2-40B4-BE49-F238E27FC236}">
              <a16:creationId xmlns:a16="http://schemas.microsoft.com/office/drawing/2014/main" id="{D9087988-EF52-45A8-B683-845DDCE8C07C}"/>
            </a:ext>
          </a:extLst>
        </xdr:cNvPr>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484" name="フローチャート: 判断 483">
          <a:extLst>
            <a:ext uri="{FF2B5EF4-FFF2-40B4-BE49-F238E27FC236}">
              <a16:creationId xmlns:a16="http://schemas.microsoft.com/office/drawing/2014/main" id="{04B4A388-A5AC-4CC9-B20A-4137AC4DBA8D}"/>
            </a:ext>
          </a:extLst>
        </xdr:cNvPr>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679315C-773F-442A-939C-4BC14772E0B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8348839-324E-4AE8-BE8A-330841A32D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6037732-3569-4305-9A20-1203560443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3979461-8FCE-49B0-A5E8-70C30FB925D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35E947F-DCE6-4C07-9B9A-2CD779A920A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27033</xdr:rowOff>
    </xdr:from>
    <xdr:to>
      <xdr:col>116</xdr:col>
      <xdr:colOff>114300</xdr:colOff>
      <xdr:row>41</xdr:row>
      <xdr:rowOff>128633</xdr:rowOff>
    </xdr:to>
    <xdr:sp macro="" textlink="">
      <xdr:nvSpPr>
        <xdr:cNvPr id="490" name="楕円 489">
          <a:extLst>
            <a:ext uri="{FF2B5EF4-FFF2-40B4-BE49-F238E27FC236}">
              <a16:creationId xmlns:a16="http://schemas.microsoft.com/office/drawing/2014/main" id="{7E85A0B3-E6D0-47BE-9C92-1F0A13F12402}"/>
            </a:ext>
          </a:extLst>
        </xdr:cNvPr>
        <xdr:cNvSpPr/>
      </xdr:nvSpPr>
      <xdr:spPr>
        <a:xfrm>
          <a:off x="221107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5460</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F26F9512-8F29-4D38-9E18-40AFBF27E73D}"/>
            </a:ext>
          </a:extLst>
        </xdr:cNvPr>
        <xdr:cNvSpPr txBox="1"/>
      </xdr:nvSpPr>
      <xdr:spPr>
        <a:xfrm>
          <a:off x="22199600"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129903</xdr:rowOff>
    </xdr:from>
    <xdr:to>
      <xdr:col>112</xdr:col>
      <xdr:colOff>38100</xdr:colOff>
      <xdr:row>41</xdr:row>
      <xdr:rowOff>60053</xdr:rowOff>
    </xdr:to>
    <xdr:sp macro="" textlink="">
      <xdr:nvSpPr>
        <xdr:cNvPr id="492" name="楕円 491">
          <a:extLst>
            <a:ext uri="{FF2B5EF4-FFF2-40B4-BE49-F238E27FC236}">
              <a16:creationId xmlns:a16="http://schemas.microsoft.com/office/drawing/2014/main" id="{DADD91F4-81E1-4812-A8F2-DD68B10490FE}"/>
            </a:ext>
          </a:extLst>
        </xdr:cNvPr>
        <xdr:cNvSpPr/>
      </xdr:nvSpPr>
      <xdr:spPr>
        <a:xfrm>
          <a:off x="21272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9253</xdr:rowOff>
    </xdr:from>
    <xdr:to>
      <xdr:col>116</xdr:col>
      <xdr:colOff>63500</xdr:colOff>
      <xdr:row>41</xdr:row>
      <xdr:rowOff>77833</xdr:rowOff>
    </xdr:to>
    <xdr:cxnSp macro="">
      <xdr:nvCxnSpPr>
        <xdr:cNvPr id="493" name="直線コネクタ 492">
          <a:extLst>
            <a:ext uri="{FF2B5EF4-FFF2-40B4-BE49-F238E27FC236}">
              <a16:creationId xmlns:a16="http://schemas.microsoft.com/office/drawing/2014/main" id="{AC87FDFE-85B4-43B0-A7B3-8896D94E4C70}"/>
            </a:ext>
          </a:extLst>
        </xdr:cNvPr>
        <xdr:cNvCxnSpPr/>
      </xdr:nvCxnSpPr>
      <xdr:spPr>
        <a:xfrm>
          <a:off x="21323300" y="703870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38463</xdr:rowOff>
    </xdr:from>
    <xdr:to>
      <xdr:col>107</xdr:col>
      <xdr:colOff>101600</xdr:colOff>
      <xdr:row>40</xdr:row>
      <xdr:rowOff>140063</xdr:rowOff>
    </xdr:to>
    <xdr:sp macro="" textlink="">
      <xdr:nvSpPr>
        <xdr:cNvPr id="494" name="楕円 493">
          <a:extLst>
            <a:ext uri="{FF2B5EF4-FFF2-40B4-BE49-F238E27FC236}">
              <a16:creationId xmlns:a16="http://schemas.microsoft.com/office/drawing/2014/main" id="{8E50B737-3575-4936-ADAF-156EFF839C40}"/>
            </a:ext>
          </a:extLst>
        </xdr:cNvPr>
        <xdr:cNvSpPr/>
      </xdr:nvSpPr>
      <xdr:spPr>
        <a:xfrm>
          <a:off x="20383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89263</xdr:rowOff>
    </xdr:from>
    <xdr:to>
      <xdr:col>111</xdr:col>
      <xdr:colOff>177800</xdr:colOff>
      <xdr:row>41</xdr:row>
      <xdr:rowOff>9253</xdr:rowOff>
    </xdr:to>
    <xdr:cxnSp macro="">
      <xdr:nvCxnSpPr>
        <xdr:cNvPr id="495" name="直線コネクタ 494">
          <a:extLst>
            <a:ext uri="{FF2B5EF4-FFF2-40B4-BE49-F238E27FC236}">
              <a16:creationId xmlns:a16="http://schemas.microsoft.com/office/drawing/2014/main" id="{B6B112F1-B2AD-46FB-A603-C7BF35E0A1C9}"/>
            </a:ext>
          </a:extLst>
        </xdr:cNvPr>
        <xdr:cNvCxnSpPr/>
      </xdr:nvCxnSpPr>
      <xdr:spPr>
        <a:xfrm>
          <a:off x="20434300" y="694726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41728</xdr:rowOff>
    </xdr:from>
    <xdr:to>
      <xdr:col>102</xdr:col>
      <xdr:colOff>165100</xdr:colOff>
      <xdr:row>40</xdr:row>
      <xdr:rowOff>143328</xdr:rowOff>
    </xdr:to>
    <xdr:sp macro="" textlink="">
      <xdr:nvSpPr>
        <xdr:cNvPr id="496" name="楕円 495">
          <a:extLst>
            <a:ext uri="{FF2B5EF4-FFF2-40B4-BE49-F238E27FC236}">
              <a16:creationId xmlns:a16="http://schemas.microsoft.com/office/drawing/2014/main" id="{ADB32ADA-1D08-48C8-A884-1D0716243540}"/>
            </a:ext>
          </a:extLst>
        </xdr:cNvPr>
        <xdr:cNvSpPr/>
      </xdr:nvSpPr>
      <xdr:spPr>
        <a:xfrm>
          <a:off x="19494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89263</xdr:rowOff>
    </xdr:from>
    <xdr:to>
      <xdr:col>107</xdr:col>
      <xdr:colOff>50800</xdr:colOff>
      <xdr:row>40</xdr:row>
      <xdr:rowOff>92528</xdr:rowOff>
    </xdr:to>
    <xdr:cxnSp macro="">
      <xdr:nvCxnSpPr>
        <xdr:cNvPr id="497" name="直線コネクタ 496">
          <a:extLst>
            <a:ext uri="{FF2B5EF4-FFF2-40B4-BE49-F238E27FC236}">
              <a16:creationId xmlns:a16="http://schemas.microsoft.com/office/drawing/2014/main" id="{BA347F84-A068-4B18-A745-BC36A3470D3C}"/>
            </a:ext>
          </a:extLst>
        </xdr:cNvPr>
        <xdr:cNvCxnSpPr/>
      </xdr:nvCxnSpPr>
      <xdr:spPr>
        <a:xfrm flipV="1">
          <a:off x="19545300" y="69472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498" name="楕円 497">
          <a:extLst>
            <a:ext uri="{FF2B5EF4-FFF2-40B4-BE49-F238E27FC236}">
              <a16:creationId xmlns:a16="http://schemas.microsoft.com/office/drawing/2014/main" id="{C9059121-C46C-4705-9DB4-828D6FDB26A3}"/>
            </a:ext>
          </a:extLst>
        </xdr:cNvPr>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92528</xdr:rowOff>
    </xdr:to>
    <xdr:cxnSp macro="">
      <xdr:nvCxnSpPr>
        <xdr:cNvPr id="499" name="直線コネクタ 498">
          <a:extLst>
            <a:ext uri="{FF2B5EF4-FFF2-40B4-BE49-F238E27FC236}">
              <a16:creationId xmlns:a16="http://schemas.microsoft.com/office/drawing/2014/main" id="{AA653494-BE01-4855-AD70-A749CB3DADFB}"/>
            </a:ext>
          </a:extLst>
        </xdr:cNvPr>
        <xdr:cNvCxnSpPr/>
      </xdr:nvCxnSpPr>
      <xdr:spPr>
        <a:xfrm>
          <a:off x="18656300" y="6934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36A3F744-31B8-42FC-BD27-B2F9EC629C92}"/>
            </a:ext>
          </a:extLst>
        </xdr:cNvPr>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1F422CAE-2493-42C2-A921-B72039C58552}"/>
            </a:ext>
          </a:extLst>
        </xdr:cNvPr>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35758</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302FDDA-86B6-4866-9E6E-E9E7E267F5EC}"/>
            </a:ext>
          </a:extLst>
        </xdr:cNvPr>
        <xdr:cNvSpPr txBox="1"/>
      </xdr:nvSpPr>
      <xdr:spPr>
        <a:xfrm>
          <a:off x="19310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45555</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4895831-90E1-402A-9A07-3E887EF11905}"/>
            </a:ext>
          </a:extLst>
        </xdr:cNvPr>
        <xdr:cNvSpPr txBox="1"/>
      </xdr:nvSpPr>
      <xdr:spPr>
        <a:xfrm>
          <a:off x="18421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51180</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591B64C2-A941-450B-AFDE-1A91DE8CB230}"/>
            </a:ext>
          </a:extLst>
        </xdr:cNvPr>
        <xdr:cNvSpPr txBox="1"/>
      </xdr:nvSpPr>
      <xdr:spPr>
        <a:xfrm>
          <a:off x="210757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131190</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60C77AA3-189C-4B13-A240-A87AC95BA79E}"/>
            </a:ext>
          </a:extLst>
        </xdr:cNvPr>
        <xdr:cNvSpPr txBox="1"/>
      </xdr:nvSpPr>
      <xdr:spPr>
        <a:xfrm>
          <a:off x="20199427" y="69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134455</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28325045-9208-4518-8BF0-DF16DB0FB6B7}"/>
            </a:ext>
          </a:extLst>
        </xdr:cNvPr>
        <xdr:cNvSpPr txBox="1"/>
      </xdr:nvSpPr>
      <xdr:spPr>
        <a:xfrm>
          <a:off x="19310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19DE4D-92CB-44E1-AA69-34C9692640E4}"/>
            </a:ext>
          </a:extLst>
        </xdr:cNvPr>
        <xdr:cNvSpPr txBox="1"/>
      </xdr:nvSpPr>
      <xdr:spPr>
        <a:xfrm>
          <a:off x="18421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3F9FA5BA-7CFC-420D-BD8A-6C209D633EB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DC18640A-510E-4931-A5A2-1947FB661E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2FD46D0-726C-4958-A9F3-93AE3518309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C6ADF347-A505-4017-89AA-73F35FFFE1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20D97FC1-3D51-4D6C-ACC0-B92826FEDE0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8BCABFE1-E8D8-4B54-A81C-E5BBBEB6F3C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29653D20-3376-48DD-9CC5-A32C049A5C0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F04330A3-8212-4807-8596-4FE5EE91498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415DBBA8-7007-4E5A-8864-9119B1B8E19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B0192ED1-F060-4534-9618-BED4BCD5D0C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4720654F-CE25-40C7-B40A-F5879484A19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CC2406E9-2828-48D2-A5BC-72B91257A12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39AC48B6-8E5B-4BED-AD80-161368400CD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DBEBE1BD-DC3D-4978-8C31-9AB548C06DA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A0277EEA-66B5-45ED-AB41-FA32D395B55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A354D3E2-F4DB-430A-8DD9-73DFFC95B3A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5008F5FA-E992-47D0-9D30-F2E23FAF8C3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82B1B188-4D00-4C88-BDC0-AD1BDD0E05A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53D5C87D-D8B0-4310-BDBA-1A2476C536E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68E634E9-4A96-47EF-BCCD-E51A034C166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3B373F6A-F2C1-4453-ADBE-7D1265B7527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DD230994-5BA6-4C53-83CD-77F91F5B09E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EE1388F6-D5DD-4D77-8165-630E2B15369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13B0243-CE4F-4A00-9F5D-FE304E16757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532" name="直線コネクタ 531">
          <a:extLst>
            <a:ext uri="{FF2B5EF4-FFF2-40B4-BE49-F238E27FC236}">
              <a16:creationId xmlns:a16="http://schemas.microsoft.com/office/drawing/2014/main" id="{125BCD6B-C5D2-47E2-9B66-25785693A100}"/>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D6F208CE-D32F-4B0D-AFC0-59331535AB88}"/>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534" name="直線コネクタ 533">
          <a:extLst>
            <a:ext uri="{FF2B5EF4-FFF2-40B4-BE49-F238E27FC236}">
              <a16:creationId xmlns:a16="http://schemas.microsoft.com/office/drawing/2014/main" id="{2C0EBECD-7A46-40FB-B642-3586EAA848FE}"/>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FA6CBB76-D0F0-4EED-8C54-83872AED20E7}"/>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6" name="直線コネクタ 535">
          <a:extLst>
            <a:ext uri="{FF2B5EF4-FFF2-40B4-BE49-F238E27FC236}">
              <a16:creationId xmlns:a16="http://schemas.microsoft.com/office/drawing/2014/main" id="{5072FEED-C5D5-47C8-AB6F-D5E777EAE36C}"/>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D0684382-4AD8-445E-BEE1-AF2F6F4E39DA}"/>
            </a:ext>
          </a:extLst>
        </xdr:cNvPr>
        <xdr:cNvSpPr txBox="1"/>
      </xdr:nvSpPr>
      <xdr:spPr>
        <a:xfrm>
          <a:off x="16357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38" name="フローチャート: 判断 537">
          <a:extLst>
            <a:ext uri="{FF2B5EF4-FFF2-40B4-BE49-F238E27FC236}">
              <a16:creationId xmlns:a16="http://schemas.microsoft.com/office/drawing/2014/main" id="{B1188436-7959-4459-8ED0-712292F67B6A}"/>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a:extLst>
            <a:ext uri="{FF2B5EF4-FFF2-40B4-BE49-F238E27FC236}">
              <a16:creationId xmlns:a16="http://schemas.microsoft.com/office/drawing/2014/main" id="{85BBB4A8-127D-45DF-A18F-00675D46686C}"/>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0" name="フローチャート: 判断 539">
          <a:extLst>
            <a:ext uri="{FF2B5EF4-FFF2-40B4-BE49-F238E27FC236}">
              <a16:creationId xmlns:a16="http://schemas.microsoft.com/office/drawing/2014/main" id="{B4B99A2D-297B-40B2-924D-BD47A9104A58}"/>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541" name="フローチャート: 判断 540">
          <a:extLst>
            <a:ext uri="{FF2B5EF4-FFF2-40B4-BE49-F238E27FC236}">
              <a16:creationId xmlns:a16="http://schemas.microsoft.com/office/drawing/2014/main" id="{D2E66A7F-1512-495B-B921-9901BE358666}"/>
            </a:ext>
          </a:extLst>
        </xdr:cNvPr>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2" name="フローチャート: 判断 541">
          <a:extLst>
            <a:ext uri="{FF2B5EF4-FFF2-40B4-BE49-F238E27FC236}">
              <a16:creationId xmlns:a16="http://schemas.microsoft.com/office/drawing/2014/main" id="{90EB7ED3-BAED-4899-BBB7-37B53DB81018}"/>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E90B413-D7E5-4E3D-AF9D-BFE59A2789E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23AE2DC-6C8B-4A27-BAA4-8C30AE4B2AD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915E884-5685-4BE3-ADBF-A90BB6758A0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D8F25A3-1BE0-447E-9908-541352623BD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B27ADBB-D174-45DC-9277-FFEDE99D284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21590</xdr:rowOff>
    </xdr:from>
    <xdr:to>
      <xdr:col>85</xdr:col>
      <xdr:colOff>177800</xdr:colOff>
      <xdr:row>58</xdr:row>
      <xdr:rowOff>123190</xdr:rowOff>
    </xdr:to>
    <xdr:sp macro="" textlink="">
      <xdr:nvSpPr>
        <xdr:cNvPr id="548" name="楕円 547">
          <a:extLst>
            <a:ext uri="{FF2B5EF4-FFF2-40B4-BE49-F238E27FC236}">
              <a16:creationId xmlns:a16="http://schemas.microsoft.com/office/drawing/2014/main" id="{DBD4DE33-102E-4FBD-B662-B442C6901814}"/>
            </a:ext>
          </a:extLst>
        </xdr:cNvPr>
        <xdr:cNvSpPr/>
      </xdr:nvSpPr>
      <xdr:spPr>
        <a:xfrm>
          <a:off x="16268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44467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CFA3ACA4-DCB8-4E74-9E05-FF81D01F389C}"/>
            </a:ext>
          </a:extLst>
        </xdr:cNvPr>
        <xdr:cNvSpPr txBox="1"/>
      </xdr:nvSpPr>
      <xdr:spPr>
        <a:xfrm>
          <a:off x="16357600"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151130</xdr:rowOff>
    </xdr:from>
    <xdr:to>
      <xdr:col>81</xdr:col>
      <xdr:colOff>101600</xdr:colOff>
      <xdr:row>58</xdr:row>
      <xdr:rowOff>81280</xdr:rowOff>
    </xdr:to>
    <xdr:sp macro="" textlink="">
      <xdr:nvSpPr>
        <xdr:cNvPr id="550" name="楕円 549">
          <a:extLst>
            <a:ext uri="{FF2B5EF4-FFF2-40B4-BE49-F238E27FC236}">
              <a16:creationId xmlns:a16="http://schemas.microsoft.com/office/drawing/2014/main" id="{9C9102A6-461C-42C1-990B-EC224A7A1598}"/>
            </a:ext>
          </a:extLst>
        </xdr:cNvPr>
        <xdr:cNvSpPr/>
      </xdr:nvSpPr>
      <xdr:spPr>
        <a:xfrm>
          <a:off x="15430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30480</xdr:rowOff>
    </xdr:from>
    <xdr:to>
      <xdr:col>85</xdr:col>
      <xdr:colOff>127000</xdr:colOff>
      <xdr:row>58</xdr:row>
      <xdr:rowOff>72390</xdr:rowOff>
    </xdr:to>
    <xdr:cxnSp macro="">
      <xdr:nvCxnSpPr>
        <xdr:cNvPr id="551" name="直線コネクタ 550">
          <a:extLst>
            <a:ext uri="{FF2B5EF4-FFF2-40B4-BE49-F238E27FC236}">
              <a16:creationId xmlns:a16="http://schemas.microsoft.com/office/drawing/2014/main" id="{B76E3A8D-3B41-4F0D-9CBF-C0506737AABD}"/>
            </a:ext>
          </a:extLst>
        </xdr:cNvPr>
        <xdr:cNvCxnSpPr/>
      </xdr:nvCxnSpPr>
      <xdr:spPr>
        <a:xfrm>
          <a:off x="15481300" y="99745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107315</xdr:rowOff>
    </xdr:from>
    <xdr:to>
      <xdr:col>76</xdr:col>
      <xdr:colOff>165100</xdr:colOff>
      <xdr:row>58</xdr:row>
      <xdr:rowOff>37465</xdr:rowOff>
    </xdr:to>
    <xdr:sp macro="" textlink="">
      <xdr:nvSpPr>
        <xdr:cNvPr id="552" name="楕円 551">
          <a:extLst>
            <a:ext uri="{FF2B5EF4-FFF2-40B4-BE49-F238E27FC236}">
              <a16:creationId xmlns:a16="http://schemas.microsoft.com/office/drawing/2014/main" id="{CD477A14-56EF-4BCF-9687-0FAE4394CE2F}"/>
            </a:ext>
          </a:extLst>
        </xdr:cNvPr>
        <xdr:cNvSpPr/>
      </xdr:nvSpPr>
      <xdr:spPr>
        <a:xfrm>
          <a:off x="14541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158115</xdr:rowOff>
    </xdr:from>
    <xdr:to>
      <xdr:col>81</xdr:col>
      <xdr:colOff>50800</xdr:colOff>
      <xdr:row>58</xdr:row>
      <xdr:rowOff>30480</xdr:rowOff>
    </xdr:to>
    <xdr:cxnSp macro="">
      <xdr:nvCxnSpPr>
        <xdr:cNvPr id="553" name="直線コネクタ 552">
          <a:extLst>
            <a:ext uri="{FF2B5EF4-FFF2-40B4-BE49-F238E27FC236}">
              <a16:creationId xmlns:a16="http://schemas.microsoft.com/office/drawing/2014/main" id="{2B4E4652-FDF0-4D50-ACC8-AAFC8C7B7B9B}"/>
            </a:ext>
          </a:extLst>
        </xdr:cNvPr>
        <xdr:cNvCxnSpPr/>
      </xdr:nvCxnSpPr>
      <xdr:spPr>
        <a:xfrm>
          <a:off x="14592300" y="99307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554" name="楕円 553">
          <a:extLst>
            <a:ext uri="{FF2B5EF4-FFF2-40B4-BE49-F238E27FC236}">
              <a16:creationId xmlns:a16="http://schemas.microsoft.com/office/drawing/2014/main" id="{F3A3008F-FC1F-4B94-A046-A2940F3E3CB6}"/>
            </a:ext>
          </a:extLst>
        </xdr:cNvPr>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158115</xdr:rowOff>
    </xdr:from>
    <xdr:to>
      <xdr:col>76</xdr:col>
      <xdr:colOff>114300</xdr:colOff>
      <xdr:row>58</xdr:row>
      <xdr:rowOff>68580</xdr:rowOff>
    </xdr:to>
    <xdr:cxnSp macro="">
      <xdr:nvCxnSpPr>
        <xdr:cNvPr id="555" name="直線コネクタ 554">
          <a:extLst>
            <a:ext uri="{FF2B5EF4-FFF2-40B4-BE49-F238E27FC236}">
              <a16:creationId xmlns:a16="http://schemas.microsoft.com/office/drawing/2014/main" id="{0264EECA-9BF2-48AD-8FA0-ACBDAF4E77CB}"/>
            </a:ext>
          </a:extLst>
        </xdr:cNvPr>
        <xdr:cNvCxnSpPr/>
      </xdr:nvCxnSpPr>
      <xdr:spPr>
        <a:xfrm flipV="1">
          <a:off x="13703300" y="993076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23495</xdr:rowOff>
    </xdr:from>
    <xdr:to>
      <xdr:col>67</xdr:col>
      <xdr:colOff>101600</xdr:colOff>
      <xdr:row>58</xdr:row>
      <xdr:rowOff>125095</xdr:rowOff>
    </xdr:to>
    <xdr:sp macro="" textlink="">
      <xdr:nvSpPr>
        <xdr:cNvPr id="556" name="楕円 555">
          <a:extLst>
            <a:ext uri="{FF2B5EF4-FFF2-40B4-BE49-F238E27FC236}">
              <a16:creationId xmlns:a16="http://schemas.microsoft.com/office/drawing/2014/main" id="{9A854769-0D46-4703-8672-82AB92E358D2}"/>
            </a:ext>
          </a:extLst>
        </xdr:cNvPr>
        <xdr:cNvSpPr/>
      </xdr:nvSpPr>
      <xdr:spPr>
        <a:xfrm>
          <a:off x="12763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74295</xdr:rowOff>
    </xdr:to>
    <xdr:cxnSp macro="">
      <xdr:nvCxnSpPr>
        <xdr:cNvPr id="557" name="直線コネクタ 556">
          <a:extLst>
            <a:ext uri="{FF2B5EF4-FFF2-40B4-BE49-F238E27FC236}">
              <a16:creationId xmlns:a16="http://schemas.microsoft.com/office/drawing/2014/main" id="{A5189DB8-7FDE-41C0-8E85-759D07C3FA4D}"/>
            </a:ext>
          </a:extLst>
        </xdr:cNvPr>
        <xdr:cNvCxnSpPr/>
      </xdr:nvCxnSpPr>
      <xdr:spPr>
        <a:xfrm flipV="1">
          <a:off x="12814300" y="100126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58" name="n_1aveValue【学校施設】&#10;有形固定資産減価償却率">
          <a:extLst>
            <a:ext uri="{FF2B5EF4-FFF2-40B4-BE49-F238E27FC236}">
              <a16:creationId xmlns:a16="http://schemas.microsoft.com/office/drawing/2014/main" id="{C48FDD95-82FC-4E54-8BDD-4A949D802719}"/>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59" name="n_2aveValue【学校施設】&#10;有形固定資産減価償却率">
          <a:extLst>
            <a:ext uri="{FF2B5EF4-FFF2-40B4-BE49-F238E27FC236}">
              <a16:creationId xmlns:a16="http://schemas.microsoft.com/office/drawing/2014/main" id="{D94A64FA-FCD1-4570-96DE-B0B5F6CF3BF1}"/>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560" name="n_3aveValue【学校施設】&#10;有形固定資産減価償却率">
          <a:extLst>
            <a:ext uri="{FF2B5EF4-FFF2-40B4-BE49-F238E27FC236}">
              <a16:creationId xmlns:a16="http://schemas.microsoft.com/office/drawing/2014/main" id="{4A6AB81A-3963-4C57-9D71-3BC7A3309BBE}"/>
            </a:ext>
          </a:extLst>
        </xdr:cNvPr>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561" name="n_4aveValue【学校施設】&#10;有形固定資産減価償却率">
          <a:extLst>
            <a:ext uri="{FF2B5EF4-FFF2-40B4-BE49-F238E27FC236}">
              <a16:creationId xmlns:a16="http://schemas.microsoft.com/office/drawing/2014/main" id="{0A2DE93F-892C-4327-BF07-B8FBE0349455}"/>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97807</xdr:rowOff>
    </xdr:from>
    <xdr:ext cx="405111" cy="259045"/>
    <xdr:sp macro="" textlink="">
      <xdr:nvSpPr>
        <xdr:cNvPr id="562" name="n_1mainValue【学校施設】&#10;有形固定資産減価償却率">
          <a:extLst>
            <a:ext uri="{FF2B5EF4-FFF2-40B4-BE49-F238E27FC236}">
              <a16:creationId xmlns:a16="http://schemas.microsoft.com/office/drawing/2014/main" id="{D6B11AFF-0824-47D4-ACF4-F523A0041F26}"/>
            </a:ext>
          </a:extLst>
        </xdr:cNvPr>
        <xdr:cNvSpPr txBox="1"/>
      </xdr:nvSpPr>
      <xdr:spPr>
        <a:xfrm>
          <a:off x="15266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53992</xdr:rowOff>
    </xdr:from>
    <xdr:ext cx="405111" cy="259045"/>
    <xdr:sp macro="" textlink="">
      <xdr:nvSpPr>
        <xdr:cNvPr id="563" name="n_2mainValue【学校施設】&#10;有形固定資産減価償却率">
          <a:extLst>
            <a:ext uri="{FF2B5EF4-FFF2-40B4-BE49-F238E27FC236}">
              <a16:creationId xmlns:a16="http://schemas.microsoft.com/office/drawing/2014/main" id="{E00B8D7D-F655-4AFF-93FD-9F0966AFB30C}"/>
            </a:ext>
          </a:extLst>
        </xdr:cNvPr>
        <xdr:cNvSpPr txBox="1"/>
      </xdr:nvSpPr>
      <xdr:spPr>
        <a:xfrm>
          <a:off x="14389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564" name="n_3mainValue【学校施設】&#10;有形固定資産減価償却率">
          <a:extLst>
            <a:ext uri="{FF2B5EF4-FFF2-40B4-BE49-F238E27FC236}">
              <a16:creationId xmlns:a16="http://schemas.microsoft.com/office/drawing/2014/main" id="{5CE0E701-1494-49CE-BBC8-7D4BC3318977}"/>
            </a:ext>
          </a:extLst>
        </xdr:cNvPr>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141622</xdr:rowOff>
    </xdr:from>
    <xdr:ext cx="405111" cy="259045"/>
    <xdr:sp macro="" textlink="">
      <xdr:nvSpPr>
        <xdr:cNvPr id="565" name="n_4mainValue【学校施設】&#10;有形固定資産減価償却率">
          <a:extLst>
            <a:ext uri="{FF2B5EF4-FFF2-40B4-BE49-F238E27FC236}">
              <a16:creationId xmlns:a16="http://schemas.microsoft.com/office/drawing/2014/main" id="{4C6255F4-CEC8-4811-BF7C-9B314C35F618}"/>
            </a:ext>
          </a:extLst>
        </xdr:cNvPr>
        <xdr:cNvSpPr txBox="1"/>
      </xdr:nvSpPr>
      <xdr:spPr>
        <a:xfrm>
          <a:off x="12611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529BAFA7-D660-4F2E-8EF7-1FCA9328998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50707FE1-FA6F-443C-AB8E-231BE290A48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BE338324-D38D-4B95-9B92-A3699E2E10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30A79E69-8FEB-4BB9-A63E-824C633E3B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1ECB6BEC-7BA7-4194-BB52-49F972DC55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4E67551F-693D-4FCE-9BF1-58D00392A72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9C25BFA3-2872-47E5-A124-2288433B56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D137D3EA-A877-4B8F-98F8-9E912A81C4B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A38663D0-7340-49E2-BBEA-10320F2333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346AC027-C021-48D6-8BB9-5BD2ABFB45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2AAFEE6D-4F30-4F54-B4D3-DF8D99936DB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98E22764-86A0-4192-B93E-F1546A175D1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856D930-4ACD-49B6-BC02-8776AD44914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648E7D84-3D6E-42CC-9C8E-6D1CB3F090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EC75C4AF-3218-43A0-B53E-7DA154AF250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CE5C7FD-5C88-43FB-B51E-9A0ECBC479B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DB6D6B9F-4B95-42D9-BFF8-2D49A819CB5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397015A5-0ACF-429E-9112-85AA5DAC3FD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1120B2A4-1F7E-494A-8BC4-609D3EF36F9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27F088A-CF80-4780-A286-FDF8848F2F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3670557B-0A3D-4865-A5AB-FB981526818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0830BE4-5982-4619-BAE2-06AB6A50CBB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BB07522D-682A-4E23-8EF2-84974F91145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DC2C75C1-B244-46F1-B453-B55D787EE0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590" name="直線コネクタ 589">
          <a:extLst>
            <a:ext uri="{FF2B5EF4-FFF2-40B4-BE49-F238E27FC236}">
              <a16:creationId xmlns:a16="http://schemas.microsoft.com/office/drawing/2014/main" id="{F6DE006A-1494-492B-B868-B49FE055F270}"/>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591" name="【学校施設】&#10;一人当たり面積最小値テキスト">
          <a:extLst>
            <a:ext uri="{FF2B5EF4-FFF2-40B4-BE49-F238E27FC236}">
              <a16:creationId xmlns:a16="http://schemas.microsoft.com/office/drawing/2014/main" id="{966FB730-A9F4-4498-9F40-848AF83C967E}"/>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592" name="直線コネクタ 591">
          <a:extLst>
            <a:ext uri="{FF2B5EF4-FFF2-40B4-BE49-F238E27FC236}">
              <a16:creationId xmlns:a16="http://schemas.microsoft.com/office/drawing/2014/main" id="{9AA83F0C-D78D-4436-A7A1-D0F91FE3F138}"/>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593" name="【学校施設】&#10;一人当たり面積最大値テキスト">
          <a:extLst>
            <a:ext uri="{FF2B5EF4-FFF2-40B4-BE49-F238E27FC236}">
              <a16:creationId xmlns:a16="http://schemas.microsoft.com/office/drawing/2014/main" id="{3914D677-F22D-46E2-881F-3BD37AAAE468}"/>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594" name="直線コネクタ 593">
          <a:extLst>
            <a:ext uri="{FF2B5EF4-FFF2-40B4-BE49-F238E27FC236}">
              <a16:creationId xmlns:a16="http://schemas.microsoft.com/office/drawing/2014/main" id="{79805256-2C3D-4541-B2EE-81D3C81B4332}"/>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114317</xdr:rowOff>
    </xdr:from>
    <xdr:ext cx="469744" cy="259045"/>
    <xdr:sp macro="" textlink="">
      <xdr:nvSpPr>
        <xdr:cNvPr id="595" name="【学校施設】&#10;一人当たり面積平均値テキスト">
          <a:extLst>
            <a:ext uri="{FF2B5EF4-FFF2-40B4-BE49-F238E27FC236}">
              <a16:creationId xmlns:a16="http://schemas.microsoft.com/office/drawing/2014/main" id="{5B5A3C7B-E5EE-43D5-8335-957E7A0339DE}"/>
            </a:ext>
          </a:extLst>
        </xdr:cNvPr>
        <xdr:cNvSpPr txBox="1"/>
      </xdr:nvSpPr>
      <xdr:spPr>
        <a:xfrm>
          <a:off x="221996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596" name="フローチャート: 判断 595">
          <a:extLst>
            <a:ext uri="{FF2B5EF4-FFF2-40B4-BE49-F238E27FC236}">
              <a16:creationId xmlns:a16="http://schemas.microsoft.com/office/drawing/2014/main" id="{3EDCF7C0-BEE3-4C43-AD7C-F5E09AF66F76}"/>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597" name="フローチャート: 判断 596">
          <a:extLst>
            <a:ext uri="{FF2B5EF4-FFF2-40B4-BE49-F238E27FC236}">
              <a16:creationId xmlns:a16="http://schemas.microsoft.com/office/drawing/2014/main" id="{DA971FA9-D690-48F7-8A2D-DC70AFAB735C}"/>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598" name="フローチャート: 判断 597">
          <a:extLst>
            <a:ext uri="{FF2B5EF4-FFF2-40B4-BE49-F238E27FC236}">
              <a16:creationId xmlns:a16="http://schemas.microsoft.com/office/drawing/2014/main" id="{FD255169-9F75-403B-85A3-6EFB2C3CE6E3}"/>
            </a:ext>
          </a:extLst>
        </xdr:cNvPr>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599" name="フローチャート: 判断 598">
          <a:extLst>
            <a:ext uri="{FF2B5EF4-FFF2-40B4-BE49-F238E27FC236}">
              <a16:creationId xmlns:a16="http://schemas.microsoft.com/office/drawing/2014/main" id="{F96A8AFA-2F8E-42DB-B00A-44A77ED6E754}"/>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00" name="フローチャート: 判断 599">
          <a:extLst>
            <a:ext uri="{FF2B5EF4-FFF2-40B4-BE49-F238E27FC236}">
              <a16:creationId xmlns:a16="http://schemas.microsoft.com/office/drawing/2014/main" id="{37D7E1FA-02CD-42FB-8E00-7C61C2618666}"/>
            </a:ext>
          </a:extLst>
        </xdr:cNvPr>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D0A7C31-F883-4121-8F8A-AFD52C559E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A6EA476-F1E2-4E3C-BD70-906CE4FD70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109D5AC-B852-434E-AADA-900207352C4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884B2D2-6FC6-4FA3-9EFB-50655B0616B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895759D-273C-4BC6-A1F6-FF5A953C73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57404</xdr:rowOff>
    </xdr:from>
    <xdr:to>
      <xdr:col>116</xdr:col>
      <xdr:colOff>114300</xdr:colOff>
      <xdr:row>59</xdr:row>
      <xdr:rowOff>159004</xdr:rowOff>
    </xdr:to>
    <xdr:sp macro="" textlink="">
      <xdr:nvSpPr>
        <xdr:cNvPr id="606" name="楕円 605">
          <a:extLst>
            <a:ext uri="{FF2B5EF4-FFF2-40B4-BE49-F238E27FC236}">
              <a16:creationId xmlns:a16="http://schemas.microsoft.com/office/drawing/2014/main" id="{10A4DA6F-DF92-4B72-A56D-341BA2677881}"/>
            </a:ext>
          </a:extLst>
        </xdr:cNvPr>
        <xdr:cNvSpPr/>
      </xdr:nvSpPr>
      <xdr:spPr>
        <a:xfrm>
          <a:off x="22110700" y="101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80281</xdr:rowOff>
    </xdr:from>
    <xdr:ext cx="469744" cy="259045"/>
    <xdr:sp macro="" textlink="">
      <xdr:nvSpPr>
        <xdr:cNvPr id="607" name="【学校施設】&#10;一人当たり面積該当値テキスト">
          <a:extLst>
            <a:ext uri="{FF2B5EF4-FFF2-40B4-BE49-F238E27FC236}">
              <a16:creationId xmlns:a16="http://schemas.microsoft.com/office/drawing/2014/main" id="{16CB7682-5497-453D-97D5-7DFF605F96DD}"/>
            </a:ext>
          </a:extLst>
        </xdr:cNvPr>
        <xdr:cNvSpPr txBox="1"/>
      </xdr:nvSpPr>
      <xdr:spPr>
        <a:xfrm>
          <a:off x="22199600" y="1002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87122</xdr:rowOff>
    </xdr:from>
    <xdr:to>
      <xdr:col>112</xdr:col>
      <xdr:colOff>38100</xdr:colOff>
      <xdr:row>60</xdr:row>
      <xdr:rowOff>17272</xdr:rowOff>
    </xdr:to>
    <xdr:sp macro="" textlink="">
      <xdr:nvSpPr>
        <xdr:cNvPr id="608" name="楕円 607">
          <a:extLst>
            <a:ext uri="{FF2B5EF4-FFF2-40B4-BE49-F238E27FC236}">
              <a16:creationId xmlns:a16="http://schemas.microsoft.com/office/drawing/2014/main" id="{58106561-324C-4831-8CFE-204B0DE45952}"/>
            </a:ext>
          </a:extLst>
        </xdr:cNvPr>
        <xdr:cNvSpPr/>
      </xdr:nvSpPr>
      <xdr:spPr>
        <a:xfrm>
          <a:off x="21272500" y="102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108204</xdr:rowOff>
    </xdr:from>
    <xdr:to>
      <xdr:col>116</xdr:col>
      <xdr:colOff>63500</xdr:colOff>
      <xdr:row>59</xdr:row>
      <xdr:rowOff>137922</xdr:rowOff>
    </xdr:to>
    <xdr:cxnSp macro="">
      <xdr:nvCxnSpPr>
        <xdr:cNvPr id="609" name="直線コネクタ 608">
          <a:extLst>
            <a:ext uri="{FF2B5EF4-FFF2-40B4-BE49-F238E27FC236}">
              <a16:creationId xmlns:a16="http://schemas.microsoft.com/office/drawing/2014/main" id="{FAD47162-8E14-48B6-A6CE-2AAC2317BC63}"/>
            </a:ext>
          </a:extLst>
        </xdr:cNvPr>
        <xdr:cNvCxnSpPr/>
      </xdr:nvCxnSpPr>
      <xdr:spPr>
        <a:xfrm flipV="1">
          <a:off x="21323300" y="1022375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114554</xdr:rowOff>
    </xdr:from>
    <xdr:to>
      <xdr:col>107</xdr:col>
      <xdr:colOff>101600</xdr:colOff>
      <xdr:row>60</xdr:row>
      <xdr:rowOff>44704</xdr:rowOff>
    </xdr:to>
    <xdr:sp macro="" textlink="">
      <xdr:nvSpPr>
        <xdr:cNvPr id="610" name="楕円 609">
          <a:extLst>
            <a:ext uri="{FF2B5EF4-FFF2-40B4-BE49-F238E27FC236}">
              <a16:creationId xmlns:a16="http://schemas.microsoft.com/office/drawing/2014/main" id="{02297879-8E5F-4379-BDDA-D9E8D7896C48}"/>
            </a:ext>
          </a:extLst>
        </xdr:cNvPr>
        <xdr:cNvSpPr/>
      </xdr:nvSpPr>
      <xdr:spPr>
        <a:xfrm>
          <a:off x="20383500" y="10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137922</xdr:rowOff>
    </xdr:from>
    <xdr:to>
      <xdr:col>111</xdr:col>
      <xdr:colOff>177800</xdr:colOff>
      <xdr:row>59</xdr:row>
      <xdr:rowOff>165354</xdr:rowOff>
    </xdr:to>
    <xdr:cxnSp macro="">
      <xdr:nvCxnSpPr>
        <xdr:cNvPr id="611" name="直線コネクタ 610">
          <a:extLst>
            <a:ext uri="{FF2B5EF4-FFF2-40B4-BE49-F238E27FC236}">
              <a16:creationId xmlns:a16="http://schemas.microsoft.com/office/drawing/2014/main" id="{EF4416A6-929F-4F25-B3A0-361A80B3FE86}"/>
            </a:ext>
          </a:extLst>
        </xdr:cNvPr>
        <xdr:cNvCxnSpPr/>
      </xdr:nvCxnSpPr>
      <xdr:spPr>
        <a:xfrm flipV="1">
          <a:off x="20434300" y="10253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57404</xdr:rowOff>
    </xdr:from>
    <xdr:to>
      <xdr:col>102</xdr:col>
      <xdr:colOff>165100</xdr:colOff>
      <xdr:row>60</xdr:row>
      <xdr:rowOff>159004</xdr:rowOff>
    </xdr:to>
    <xdr:sp macro="" textlink="">
      <xdr:nvSpPr>
        <xdr:cNvPr id="612" name="楕円 611">
          <a:extLst>
            <a:ext uri="{FF2B5EF4-FFF2-40B4-BE49-F238E27FC236}">
              <a16:creationId xmlns:a16="http://schemas.microsoft.com/office/drawing/2014/main" id="{2B2F0C90-85D9-4757-8F7C-06463EE52218}"/>
            </a:ext>
          </a:extLst>
        </xdr:cNvPr>
        <xdr:cNvSpPr/>
      </xdr:nvSpPr>
      <xdr:spPr>
        <a:xfrm>
          <a:off x="19494500" y="103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165354</xdr:rowOff>
    </xdr:from>
    <xdr:to>
      <xdr:col>107</xdr:col>
      <xdr:colOff>50800</xdr:colOff>
      <xdr:row>60</xdr:row>
      <xdr:rowOff>108204</xdr:rowOff>
    </xdr:to>
    <xdr:cxnSp macro="">
      <xdr:nvCxnSpPr>
        <xdr:cNvPr id="613" name="直線コネクタ 612">
          <a:extLst>
            <a:ext uri="{FF2B5EF4-FFF2-40B4-BE49-F238E27FC236}">
              <a16:creationId xmlns:a16="http://schemas.microsoft.com/office/drawing/2014/main" id="{C13B3E77-F198-40F7-9D72-5B30F2EBC8D8}"/>
            </a:ext>
          </a:extLst>
        </xdr:cNvPr>
        <xdr:cNvCxnSpPr/>
      </xdr:nvCxnSpPr>
      <xdr:spPr>
        <a:xfrm flipV="1">
          <a:off x="19545300" y="102809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14" name="楕円 613">
          <a:extLst>
            <a:ext uri="{FF2B5EF4-FFF2-40B4-BE49-F238E27FC236}">
              <a16:creationId xmlns:a16="http://schemas.microsoft.com/office/drawing/2014/main" id="{CB2BC825-7812-4802-BD65-2E3366D9D8C6}"/>
            </a:ext>
          </a:extLst>
        </xdr:cNvPr>
        <xdr:cNvSpPr/>
      </xdr:nvSpPr>
      <xdr:spPr>
        <a:xfrm>
          <a:off x="18605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108204</xdr:rowOff>
    </xdr:from>
    <xdr:to>
      <xdr:col>102</xdr:col>
      <xdr:colOff>114300</xdr:colOff>
      <xdr:row>60</xdr:row>
      <xdr:rowOff>114300</xdr:rowOff>
    </xdr:to>
    <xdr:cxnSp macro="">
      <xdr:nvCxnSpPr>
        <xdr:cNvPr id="615" name="直線コネクタ 614">
          <a:extLst>
            <a:ext uri="{FF2B5EF4-FFF2-40B4-BE49-F238E27FC236}">
              <a16:creationId xmlns:a16="http://schemas.microsoft.com/office/drawing/2014/main" id="{CFB290A3-44D3-4192-8F94-6E3F964FC4CD}"/>
            </a:ext>
          </a:extLst>
        </xdr:cNvPr>
        <xdr:cNvCxnSpPr/>
      </xdr:nvCxnSpPr>
      <xdr:spPr>
        <a:xfrm flipV="1">
          <a:off x="18656300" y="103952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65549</xdr:rowOff>
    </xdr:from>
    <xdr:ext cx="469744" cy="259045"/>
    <xdr:sp macro="" textlink="">
      <xdr:nvSpPr>
        <xdr:cNvPr id="616" name="n_1aveValue【学校施設】&#10;一人当たり面積">
          <a:extLst>
            <a:ext uri="{FF2B5EF4-FFF2-40B4-BE49-F238E27FC236}">
              <a16:creationId xmlns:a16="http://schemas.microsoft.com/office/drawing/2014/main" id="{05818169-B9B8-4C26-871C-D7399F11BC4D}"/>
            </a:ext>
          </a:extLst>
        </xdr:cNvPr>
        <xdr:cNvSpPr txBox="1"/>
      </xdr:nvSpPr>
      <xdr:spPr>
        <a:xfrm>
          <a:off x="210757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16781</xdr:rowOff>
    </xdr:from>
    <xdr:ext cx="469744" cy="259045"/>
    <xdr:sp macro="" textlink="">
      <xdr:nvSpPr>
        <xdr:cNvPr id="617" name="n_2aveValue【学校施設】&#10;一人当たり面積">
          <a:extLst>
            <a:ext uri="{FF2B5EF4-FFF2-40B4-BE49-F238E27FC236}">
              <a16:creationId xmlns:a16="http://schemas.microsoft.com/office/drawing/2014/main" id="{5FAFEDE4-858A-4FD6-B1AE-A47EFE3E217A}"/>
            </a:ext>
          </a:extLst>
        </xdr:cNvPr>
        <xdr:cNvSpPr txBox="1"/>
      </xdr:nvSpPr>
      <xdr:spPr>
        <a:xfrm>
          <a:off x="201994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618" name="n_3aveValue【学校施設】&#10;一人当たり面積">
          <a:extLst>
            <a:ext uri="{FF2B5EF4-FFF2-40B4-BE49-F238E27FC236}">
              <a16:creationId xmlns:a16="http://schemas.microsoft.com/office/drawing/2014/main" id="{133675B5-9036-4131-9884-2F8B59233180}"/>
            </a:ext>
          </a:extLst>
        </xdr:cNvPr>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619" name="n_4aveValue【学校施設】&#10;一人当たり面積">
          <a:extLst>
            <a:ext uri="{FF2B5EF4-FFF2-40B4-BE49-F238E27FC236}">
              <a16:creationId xmlns:a16="http://schemas.microsoft.com/office/drawing/2014/main" id="{614295AD-9F69-465C-8047-E1C585B5B5CC}"/>
            </a:ext>
          </a:extLst>
        </xdr:cNvPr>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33799</xdr:rowOff>
    </xdr:from>
    <xdr:ext cx="469744" cy="259045"/>
    <xdr:sp macro="" textlink="">
      <xdr:nvSpPr>
        <xdr:cNvPr id="620" name="n_1mainValue【学校施設】&#10;一人当たり面積">
          <a:extLst>
            <a:ext uri="{FF2B5EF4-FFF2-40B4-BE49-F238E27FC236}">
              <a16:creationId xmlns:a16="http://schemas.microsoft.com/office/drawing/2014/main" id="{0C985A66-6B23-4DEF-A906-837D95313C5A}"/>
            </a:ext>
          </a:extLst>
        </xdr:cNvPr>
        <xdr:cNvSpPr txBox="1"/>
      </xdr:nvSpPr>
      <xdr:spPr>
        <a:xfrm>
          <a:off x="21075727" y="997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61231</xdr:rowOff>
    </xdr:from>
    <xdr:ext cx="469744" cy="259045"/>
    <xdr:sp macro="" textlink="">
      <xdr:nvSpPr>
        <xdr:cNvPr id="621" name="n_2mainValue【学校施設】&#10;一人当たり面積">
          <a:extLst>
            <a:ext uri="{FF2B5EF4-FFF2-40B4-BE49-F238E27FC236}">
              <a16:creationId xmlns:a16="http://schemas.microsoft.com/office/drawing/2014/main" id="{A9AABEE8-12CF-4A28-B8F8-B96FF9E655AC}"/>
            </a:ext>
          </a:extLst>
        </xdr:cNvPr>
        <xdr:cNvSpPr txBox="1"/>
      </xdr:nvSpPr>
      <xdr:spPr>
        <a:xfrm>
          <a:off x="20199427" y="1000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4081</xdr:rowOff>
    </xdr:from>
    <xdr:ext cx="469744" cy="259045"/>
    <xdr:sp macro="" textlink="">
      <xdr:nvSpPr>
        <xdr:cNvPr id="622" name="n_3mainValue【学校施設】&#10;一人当たり面積">
          <a:extLst>
            <a:ext uri="{FF2B5EF4-FFF2-40B4-BE49-F238E27FC236}">
              <a16:creationId xmlns:a16="http://schemas.microsoft.com/office/drawing/2014/main" id="{86181BCC-3628-487D-B52F-0A9D4504D81D}"/>
            </a:ext>
          </a:extLst>
        </xdr:cNvPr>
        <xdr:cNvSpPr txBox="1"/>
      </xdr:nvSpPr>
      <xdr:spPr>
        <a:xfrm>
          <a:off x="19310427"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623" name="n_4mainValue【学校施設】&#10;一人当たり面積">
          <a:extLst>
            <a:ext uri="{FF2B5EF4-FFF2-40B4-BE49-F238E27FC236}">
              <a16:creationId xmlns:a16="http://schemas.microsoft.com/office/drawing/2014/main" id="{B7E12FD8-0C92-4AC3-A94E-D643B0946F98}"/>
            </a:ext>
          </a:extLst>
        </xdr:cNvPr>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116061C7-7D35-4B33-AADB-2CDBA8ED20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34104AE-0728-428C-9F82-CA50B4BE1C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58059D1-539E-4032-AC21-E46245A9A7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240FDEE8-3BD8-4B84-8D09-2B46A406AF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973C2FFC-9D28-4D69-B4C5-6E844064C6F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10F59E0A-BAC6-4726-B72F-8CCDC0E594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9831AD89-C50D-4695-B22F-A1829FBCF26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646D3DE-25B7-4339-946F-1EC36ECF875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38AC769A-AD66-4338-A833-16974F28CEE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4B86D431-6875-4C95-A7ED-12D319AEDBA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D4992EEF-5885-4C58-B40F-5AF670D3129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E6B94F82-FD5F-41CC-8135-A13D65D7E67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4FE806AF-5260-43C1-B804-1D642914B71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AF4331AB-099A-4669-B87F-3E0805E051B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90DE943-6B45-4B97-A5E2-45F30B3E45D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CE9D6939-4310-408F-AE7C-25253382B2B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483EFC10-D77D-4117-B697-5CEF50D1065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565CFB79-1BB9-4780-8AFC-19FB57C5CC0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753E3532-18DE-4697-8BFB-95A51028B75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3E857CAC-59F4-40A7-965B-0E0350316A0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9E81898C-9FFA-49B6-8994-193E6C4BCCE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6DCA6F4-0DC9-4077-8089-BC349A2A781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800EAF5D-3783-47C6-96F2-7B0A53F7ED5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E68D5CAB-75EC-478A-913E-9DE05D799AD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4FB8148F-5F46-4BB5-92D7-ABE0802139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D98312C9-364B-4317-94D7-76E2BE6A5DA1}"/>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8B2F7DAC-5E4D-426E-AB6D-10FA0CA70A1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E90D619E-5E32-405C-81F8-ABE82F4F679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2" name="【児童館】&#10;有形固定資産減価償却率最大値テキスト">
          <a:extLst>
            <a:ext uri="{FF2B5EF4-FFF2-40B4-BE49-F238E27FC236}">
              <a16:creationId xmlns:a16="http://schemas.microsoft.com/office/drawing/2014/main" id="{D081431F-C0FD-4B98-91D4-72DD477A6838}"/>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3" name="直線コネクタ 652">
          <a:extLst>
            <a:ext uri="{FF2B5EF4-FFF2-40B4-BE49-F238E27FC236}">
              <a16:creationId xmlns:a16="http://schemas.microsoft.com/office/drawing/2014/main" id="{147DEA13-B09D-4A17-9986-0C4B27C2A0CE}"/>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5278</xdr:rowOff>
    </xdr:from>
    <xdr:ext cx="405111" cy="259045"/>
    <xdr:sp macro="" textlink="">
      <xdr:nvSpPr>
        <xdr:cNvPr id="654" name="【児童館】&#10;有形固定資産減価償却率平均値テキスト">
          <a:extLst>
            <a:ext uri="{FF2B5EF4-FFF2-40B4-BE49-F238E27FC236}">
              <a16:creationId xmlns:a16="http://schemas.microsoft.com/office/drawing/2014/main" id="{D9C5BFB8-CC25-4387-B184-D4B4CBCC39D3}"/>
            </a:ext>
          </a:extLst>
        </xdr:cNvPr>
        <xdr:cNvSpPr txBox="1"/>
      </xdr:nvSpPr>
      <xdr:spPr>
        <a:xfrm>
          <a:off x="16357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655" name="フローチャート: 判断 654">
          <a:extLst>
            <a:ext uri="{FF2B5EF4-FFF2-40B4-BE49-F238E27FC236}">
              <a16:creationId xmlns:a16="http://schemas.microsoft.com/office/drawing/2014/main" id="{B9E3D6BD-88AF-4E8F-9C60-7AB9EF1365D0}"/>
            </a:ext>
          </a:extLst>
        </xdr:cNvPr>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56" name="フローチャート: 判断 655">
          <a:extLst>
            <a:ext uri="{FF2B5EF4-FFF2-40B4-BE49-F238E27FC236}">
              <a16:creationId xmlns:a16="http://schemas.microsoft.com/office/drawing/2014/main" id="{7B939BA0-93C0-43BB-8B7E-907A39C08F8D}"/>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7" name="フローチャート: 判断 656">
          <a:extLst>
            <a:ext uri="{FF2B5EF4-FFF2-40B4-BE49-F238E27FC236}">
              <a16:creationId xmlns:a16="http://schemas.microsoft.com/office/drawing/2014/main" id="{29DEC813-ABC7-447D-8C91-FBF284C44543}"/>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8" name="フローチャート: 判断 657">
          <a:extLst>
            <a:ext uri="{FF2B5EF4-FFF2-40B4-BE49-F238E27FC236}">
              <a16:creationId xmlns:a16="http://schemas.microsoft.com/office/drawing/2014/main" id="{CE7B208D-8EBB-48B3-9AA2-B44AD3EF98B3}"/>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59" name="フローチャート: 判断 658">
          <a:extLst>
            <a:ext uri="{FF2B5EF4-FFF2-40B4-BE49-F238E27FC236}">
              <a16:creationId xmlns:a16="http://schemas.microsoft.com/office/drawing/2014/main" id="{14E00EA1-9528-476C-827D-49EC0E89AF22}"/>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4218266-8CC3-45E8-AA11-B90B2C3C31E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B9C5925-8BB0-49C0-AFC7-3EF29A80ACA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72565FE-4547-4FDA-9BA1-0BB3830500D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6F288E1-EA77-47AF-A30E-2A685D282B7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F6BF46E-8361-4613-B6D3-879A32EA13A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116295</xdr:rowOff>
    </xdr:from>
    <xdr:to>
      <xdr:col>85</xdr:col>
      <xdr:colOff>177800</xdr:colOff>
      <xdr:row>86</xdr:row>
      <xdr:rowOff>46445</xdr:rowOff>
    </xdr:to>
    <xdr:sp macro="" textlink="">
      <xdr:nvSpPr>
        <xdr:cNvPr id="665" name="楕円 664">
          <a:extLst>
            <a:ext uri="{FF2B5EF4-FFF2-40B4-BE49-F238E27FC236}">
              <a16:creationId xmlns:a16="http://schemas.microsoft.com/office/drawing/2014/main" id="{88E341F6-A1DE-4872-B5D1-BDF4EE727BA7}"/>
            </a:ext>
          </a:extLst>
        </xdr:cNvPr>
        <xdr:cNvSpPr/>
      </xdr:nvSpPr>
      <xdr:spPr>
        <a:xfrm>
          <a:off x="162687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94722</xdr:rowOff>
    </xdr:from>
    <xdr:ext cx="405111" cy="259045"/>
    <xdr:sp macro="" textlink="">
      <xdr:nvSpPr>
        <xdr:cNvPr id="666" name="【児童館】&#10;有形固定資産減価償却率該当値テキスト">
          <a:extLst>
            <a:ext uri="{FF2B5EF4-FFF2-40B4-BE49-F238E27FC236}">
              <a16:creationId xmlns:a16="http://schemas.microsoft.com/office/drawing/2014/main" id="{80CC35BE-FAC8-4269-89F2-51C93E6B4DF7}"/>
            </a:ext>
          </a:extLst>
        </xdr:cNvPr>
        <xdr:cNvSpPr txBox="1"/>
      </xdr:nvSpPr>
      <xdr:spPr>
        <a:xfrm>
          <a:off x="16357600"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85271</xdr:rowOff>
    </xdr:from>
    <xdr:to>
      <xdr:col>81</xdr:col>
      <xdr:colOff>101600</xdr:colOff>
      <xdr:row>86</xdr:row>
      <xdr:rowOff>15421</xdr:rowOff>
    </xdr:to>
    <xdr:sp macro="" textlink="">
      <xdr:nvSpPr>
        <xdr:cNvPr id="667" name="楕円 666">
          <a:extLst>
            <a:ext uri="{FF2B5EF4-FFF2-40B4-BE49-F238E27FC236}">
              <a16:creationId xmlns:a16="http://schemas.microsoft.com/office/drawing/2014/main" id="{A18F8E28-F2F7-43E4-A7F2-441BC0FA9B26}"/>
            </a:ext>
          </a:extLst>
        </xdr:cNvPr>
        <xdr:cNvSpPr/>
      </xdr:nvSpPr>
      <xdr:spPr>
        <a:xfrm>
          <a:off x="15430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136071</xdr:rowOff>
    </xdr:from>
    <xdr:to>
      <xdr:col>85</xdr:col>
      <xdr:colOff>127000</xdr:colOff>
      <xdr:row>85</xdr:row>
      <xdr:rowOff>167095</xdr:rowOff>
    </xdr:to>
    <xdr:cxnSp macro="">
      <xdr:nvCxnSpPr>
        <xdr:cNvPr id="668" name="直線コネクタ 667">
          <a:extLst>
            <a:ext uri="{FF2B5EF4-FFF2-40B4-BE49-F238E27FC236}">
              <a16:creationId xmlns:a16="http://schemas.microsoft.com/office/drawing/2014/main" id="{995210F3-C6C1-47D8-8A95-2B77A5A4E33D}"/>
            </a:ext>
          </a:extLst>
        </xdr:cNvPr>
        <xdr:cNvCxnSpPr/>
      </xdr:nvCxnSpPr>
      <xdr:spPr>
        <a:xfrm>
          <a:off x="15481300" y="1470932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55880</xdr:rowOff>
    </xdr:from>
    <xdr:to>
      <xdr:col>76</xdr:col>
      <xdr:colOff>165100</xdr:colOff>
      <xdr:row>85</xdr:row>
      <xdr:rowOff>157480</xdr:rowOff>
    </xdr:to>
    <xdr:sp macro="" textlink="">
      <xdr:nvSpPr>
        <xdr:cNvPr id="669" name="楕円 668">
          <a:extLst>
            <a:ext uri="{FF2B5EF4-FFF2-40B4-BE49-F238E27FC236}">
              <a16:creationId xmlns:a16="http://schemas.microsoft.com/office/drawing/2014/main" id="{5AAE859D-AC9A-4EA5-9709-B240C9C66223}"/>
            </a:ext>
          </a:extLst>
        </xdr:cNvPr>
        <xdr:cNvSpPr/>
      </xdr:nvSpPr>
      <xdr:spPr>
        <a:xfrm>
          <a:off x="14541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106680</xdr:rowOff>
    </xdr:from>
    <xdr:to>
      <xdr:col>81</xdr:col>
      <xdr:colOff>50800</xdr:colOff>
      <xdr:row>85</xdr:row>
      <xdr:rowOff>136071</xdr:rowOff>
    </xdr:to>
    <xdr:cxnSp macro="">
      <xdr:nvCxnSpPr>
        <xdr:cNvPr id="670" name="直線コネクタ 669">
          <a:extLst>
            <a:ext uri="{FF2B5EF4-FFF2-40B4-BE49-F238E27FC236}">
              <a16:creationId xmlns:a16="http://schemas.microsoft.com/office/drawing/2014/main" id="{EC97AF26-BA5A-42E4-AFDB-DE23440B4432}"/>
            </a:ext>
          </a:extLst>
        </xdr:cNvPr>
        <xdr:cNvCxnSpPr/>
      </xdr:nvCxnSpPr>
      <xdr:spPr>
        <a:xfrm>
          <a:off x="14592300" y="146799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24856</xdr:rowOff>
    </xdr:from>
    <xdr:to>
      <xdr:col>72</xdr:col>
      <xdr:colOff>38100</xdr:colOff>
      <xdr:row>85</xdr:row>
      <xdr:rowOff>126456</xdr:rowOff>
    </xdr:to>
    <xdr:sp macro="" textlink="">
      <xdr:nvSpPr>
        <xdr:cNvPr id="671" name="楕円 670">
          <a:extLst>
            <a:ext uri="{FF2B5EF4-FFF2-40B4-BE49-F238E27FC236}">
              <a16:creationId xmlns:a16="http://schemas.microsoft.com/office/drawing/2014/main" id="{D42D72D6-1B02-4790-894C-5559BA289080}"/>
            </a:ext>
          </a:extLst>
        </xdr:cNvPr>
        <xdr:cNvSpPr/>
      </xdr:nvSpPr>
      <xdr:spPr>
        <a:xfrm>
          <a:off x="13652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75656</xdr:rowOff>
    </xdr:from>
    <xdr:to>
      <xdr:col>76</xdr:col>
      <xdr:colOff>114300</xdr:colOff>
      <xdr:row>85</xdr:row>
      <xdr:rowOff>106680</xdr:rowOff>
    </xdr:to>
    <xdr:cxnSp macro="">
      <xdr:nvCxnSpPr>
        <xdr:cNvPr id="672" name="直線コネクタ 671">
          <a:extLst>
            <a:ext uri="{FF2B5EF4-FFF2-40B4-BE49-F238E27FC236}">
              <a16:creationId xmlns:a16="http://schemas.microsoft.com/office/drawing/2014/main" id="{E810B535-EC8C-4398-A843-5A816FE861F6}"/>
            </a:ext>
          </a:extLst>
        </xdr:cNvPr>
        <xdr:cNvCxnSpPr/>
      </xdr:nvCxnSpPr>
      <xdr:spPr>
        <a:xfrm>
          <a:off x="13703300" y="146489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64044</xdr:rowOff>
    </xdr:from>
    <xdr:to>
      <xdr:col>67</xdr:col>
      <xdr:colOff>101600</xdr:colOff>
      <xdr:row>83</xdr:row>
      <xdr:rowOff>165644</xdr:rowOff>
    </xdr:to>
    <xdr:sp macro="" textlink="">
      <xdr:nvSpPr>
        <xdr:cNvPr id="673" name="楕円 672">
          <a:extLst>
            <a:ext uri="{FF2B5EF4-FFF2-40B4-BE49-F238E27FC236}">
              <a16:creationId xmlns:a16="http://schemas.microsoft.com/office/drawing/2014/main" id="{8A33371B-7AED-490B-9DA2-B9712D01AD05}"/>
            </a:ext>
          </a:extLst>
        </xdr:cNvPr>
        <xdr:cNvSpPr/>
      </xdr:nvSpPr>
      <xdr:spPr>
        <a:xfrm>
          <a:off x="12763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114844</xdr:rowOff>
    </xdr:from>
    <xdr:to>
      <xdr:col>71</xdr:col>
      <xdr:colOff>177800</xdr:colOff>
      <xdr:row>85</xdr:row>
      <xdr:rowOff>75656</xdr:rowOff>
    </xdr:to>
    <xdr:cxnSp macro="">
      <xdr:nvCxnSpPr>
        <xdr:cNvPr id="674" name="直線コネクタ 673">
          <a:extLst>
            <a:ext uri="{FF2B5EF4-FFF2-40B4-BE49-F238E27FC236}">
              <a16:creationId xmlns:a16="http://schemas.microsoft.com/office/drawing/2014/main" id="{EB58BEC9-286B-4F91-9F60-49FE6F36688A}"/>
            </a:ext>
          </a:extLst>
        </xdr:cNvPr>
        <xdr:cNvCxnSpPr/>
      </xdr:nvCxnSpPr>
      <xdr:spPr>
        <a:xfrm>
          <a:off x="12814300" y="14345194"/>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675" name="n_1aveValue【児童館】&#10;有形固定資産減価償却率">
          <a:extLst>
            <a:ext uri="{FF2B5EF4-FFF2-40B4-BE49-F238E27FC236}">
              <a16:creationId xmlns:a16="http://schemas.microsoft.com/office/drawing/2014/main" id="{B77E9064-DF14-4B11-8CA2-446FC5340EFE}"/>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76" name="n_2aveValue【児童館】&#10;有形固定資産減価償却率">
          <a:extLst>
            <a:ext uri="{FF2B5EF4-FFF2-40B4-BE49-F238E27FC236}">
              <a16:creationId xmlns:a16="http://schemas.microsoft.com/office/drawing/2014/main" id="{BC98D7A0-8F57-4AE1-A098-D308D7218F9C}"/>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77" name="n_3aveValue【児童館】&#10;有形固定資産減価償却率">
          <a:extLst>
            <a:ext uri="{FF2B5EF4-FFF2-40B4-BE49-F238E27FC236}">
              <a16:creationId xmlns:a16="http://schemas.microsoft.com/office/drawing/2014/main" id="{84025F64-88A3-4749-BE54-0F3D28C57440}"/>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78" name="n_4aveValue【児童館】&#10;有形固定資産減価償却率">
          <a:extLst>
            <a:ext uri="{FF2B5EF4-FFF2-40B4-BE49-F238E27FC236}">
              <a16:creationId xmlns:a16="http://schemas.microsoft.com/office/drawing/2014/main" id="{2C700DC8-BEA8-418E-A08E-BA59E9042A02}"/>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6548</xdr:rowOff>
    </xdr:from>
    <xdr:ext cx="405111" cy="259045"/>
    <xdr:sp macro="" textlink="">
      <xdr:nvSpPr>
        <xdr:cNvPr id="679" name="n_1mainValue【児童館】&#10;有形固定資産減価償却率">
          <a:extLst>
            <a:ext uri="{FF2B5EF4-FFF2-40B4-BE49-F238E27FC236}">
              <a16:creationId xmlns:a16="http://schemas.microsoft.com/office/drawing/2014/main" id="{39A44B9B-D6F9-45E1-B01C-313696678DC0}"/>
            </a:ext>
          </a:extLst>
        </xdr:cNvPr>
        <xdr:cNvSpPr txBox="1"/>
      </xdr:nvSpPr>
      <xdr:spPr>
        <a:xfrm>
          <a:off x="152660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148607</xdr:rowOff>
    </xdr:from>
    <xdr:ext cx="405111" cy="259045"/>
    <xdr:sp macro="" textlink="">
      <xdr:nvSpPr>
        <xdr:cNvPr id="680" name="n_2mainValue【児童館】&#10;有形固定資産減価償却率">
          <a:extLst>
            <a:ext uri="{FF2B5EF4-FFF2-40B4-BE49-F238E27FC236}">
              <a16:creationId xmlns:a16="http://schemas.microsoft.com/office/drawing/2014/main" id="{9FEBF211-1EFA-4384-8866-ECEE3FFC8AFF}"/>
            </a:ext>
          </a:extLst>
        </xdr:cNvPr>
        <xdr:cNvSpPr txBox="1"/>
      </xdr:nvSpPr>
      <xdr:spPr>
        <a:xfrm>
          <a:off x="14389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117583</xdr:rowOff>
    </xdr:from>
    <xdr:ext cx="405111" cy="259045"/>
    <xdr:sp macro="" textlink="">
      <xdr:nvSpPr>
        <xdr:cNvPr id="681" name="n_3mainValue【児童館】&#10;有形固定資産減価償却率">
          <a:extLst>
            <a:ext uri="{FF2B5EF4-FFF2-40B4-BE49-F238E27FC236}">
              <a16:creationId xmlns:a16="http://schemas.microsoft.com/office/drawing/2014/main" id="{779BC766-A7E9-41CC-8CAC-88671CA645F9}"/>
            </a:ext>
          </a:extLst>
        </xdr:cNvPr>
        <xdr:cNvSpPr txBox="1"/>
      </xdr:nvSpPr>
      <xdr:spPr>
        <a:xfrm>
          <a:off x="135007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682" name="n_4mainValue【児童館】&#10;有形固定資産減価償却率">
          <a:extLst>
            <a:ext uri="{FF2B5EF4-FFF2-40B4-BE49-F238E27FC236}">
              <a16:creationId xmlns:a16="http://schemas.microsoft.com/office/drawing/2014/main" id="{1C4A4B51-1024-41F7-B63A-25D80C0F080C}"/>
            </a:ext>
          </a:extLst>
        </xdr:cNvPr>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ABF594F0-2E05-4D00-8274-1BEA39B828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7D6A0447-F706-4FFE-B56B-F972014D82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4289B84A-01F2-4D83-9AB6-D480CB91D02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6BBBBD0C-E1D5-4A96-A236-0A3A156126B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BBC57DB9-D33C-4BBE-8778-DDE671BF88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7138EC5A-B32A-4A61-81A2-BAF94E2DDC0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3AA02BBA-1B54-43E7-A7D5-3659BA943F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846915A3-F772-4010-8F1E-2DFD551CE98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653A8927-BBFA-490E-A4CD-4A5313EDB93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C2C52F3B-9A8A-4B38-9238-55556068E1B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a:extLst>
            <a:ext uri="{FF2B5EF4-FFF2-40B4-BE49-F238E27FC236}">
              <a16:creationId xmlns:a16="http://schemas.microsoft.com/office/drawing/2014/main" id="{CC1874C3-75E9-46DB-82C8-6FD12417E76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9456E5B8-0110-4736-9500-437637CF7E2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a:extLst>
            <a:ext uri="{FF2B5EF4-FFF2-40B4-BE49-F238E27FC236}">
              <a16:creationId xmlns:a16="http://schemas.microsoft.com/office/drawing/2014/main" id="{5EDBD8FD-4B6D-4D81-A36B-66C3062B505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a:extLst>
            <a:ext uri="{FF2B5EF4-FFF2-40B4-BE49-F238E27FC236}">
              <a16:creationId xmlns:a16="http://schemas.microsoft.com/office/drawing/2014/main" id="{560F0274-5D3D-42F7-AA2F-E3DCBEE3C01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a:extLst>
            <a:ext uri="{FF2B5EF4-FFF2-40B4-BE49-F238E27FC236}">
              <a16:creationId xmlns:a16="http://schemas.microsoft.com/office/drawing/2014/main" id="{4D0D8905-C714-4B90-A8EB-14D7DDA5BED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a:extLst>
            <a:ext uri="{FF2B5EF4-FFF2-40B4-BE49-F238E27FC236}">
              <a16:creationId xmlns:a16="http://schemas.microsoft.com/office/drawing/2014/main" id="{D06FC8DB-504C-404A-8306-25A25DE230F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a:extLst>
            <a:ext uri="{FF2B5EF4-FFF2-40B4-BE49-F238E27FC236}">
              <a16:creationId xmlns:a16="http://schemas.microsoft.com/office/drawing/2014/main" id="{E38AEA58-FEBF-4A75-9654-8BE9BE2B499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a:extLst>
            <a:ext uri="{FF2B5EF4-FFF2-40B4-BE49-F238E27FC236}">
              <a16:creationId xmlns:a16="http://schemas.microsoft.com/office/drawing/2014/main" id="{4B2DC3EB-94A8-4933-AED0-47F0824EB09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a:extLst>
            <a:ext uri="{FF2B5EF4-FFF2-40B4-BE49-F238E27FC236}">
              <a16:creationId xmlns:a16="http://schemas.microsoft.com/office/drawing/2014/main" id="{61EA825F-52C8-4F7B-85A3-04AC9DF13C7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a:extLst>
            <a:ext uri="{FF2B5EF4-FFF2-40B4-BE49-F238E27FC236}">
              <a16:creationId xmlns:a16="http://schemas.microsoft.com/office/drawing/2014/main" id="{A4F3D294-53E7-4522-95A6-3D427A9B499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a:extLst>
            <a:ext uri="{FF2B5EF4-FFF2-40B4-BE49-F238E27FC236}">
              <a16:creationId xmlns:a16="http://schemas.microsoft.com/office/drawing/2014/main" id="{C18A7968-56B7-4C8F-9A37-9E547CFB2C4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a:extLst>
            <a:ext uri="{FF2B5EF4-FFF2-40B4-BE49-F238E27FC236}">
              <a16:creationId xmlns:a16="http://schemas.microsoft.com/office/drawing/2014/main" id="{81259D59-0A03-4CA6-A9C4-DE740C68359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1C99ED87-411D-452F-801B-9B68A363F03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9526663B-EB03-4D53-A66F-ADB6E14A1A7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F697DEBD-DA56-4733-AF7A-08B5D7EB0CC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708" name="直線コネクタ 707">
          <a:extLst>
            <a:ext uri="{FF2B5EF4-FFF2-40B4-BE49-F238E27FC236}">
              <a16:creationId xmlns:a16="http://schemas.microsoft.com/office/drawing/2014/main" id="{AA834D02-C462-4D5D-9608-BF4F7B4E98D2}"/>
            </a:ext>
          </a:extLst>
        </xdr:cNvPr>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9" name="【児童館】&#10;一人当たり面積最小値テキスト">
          <a:extLst>
            <a:ext uri="{FF2B5EF4-FFF2-40B4-BE49-F238E27FC236}">
              <a16:creationId xmlns:a16="http://schemas.microsoft.com/office/drawing/2014/main" id="{B56B82E1-012D-4E02-8451-581F732C9561}"/>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10" name="直線コネクタ 709">
          <a:extLst>
            <a:ext uri="{FF2B5EF4-FFF2-40B4-BE49-F238E27FC236}">
              <a16:creationId xmlns:a16="http://schemas.microsoft.com/office/drawing/2014/main" id="{C011A352-8121-4FF3-81D3-F8ECCD027B95}"/>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11" name="【児童館】&#10;一人当たり面積最大値テキスト">
          <a:extLst>
            <a:ext uri="{FF2B5EF4-FFF2-40B4-BE49-F238E27FC236}">
              <a16:creationId xmlns:a16="http://schemas.microsoft.com/office/drawing/2014/main" id="{B530FFB1-26AC-40FD-90FB-8B53A506D351}"/>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12" name="直線コネクタ 711">
          <a:extLst>
            <a:ext uri="{FF2B5EF4-FFF2-40B4-BE49-F238E27FC236}">
              <a16:creationId xmlns:a16="http://schemas.microsoft.com/office/drawing/2014/main" id="{7C7E994B-11DB-4F41-8C1E-22E93BCA7FCC}"/>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a:extLst>
            <a:ext uri="{FF2B5EF4-FFF2-40B4-BE49-F238E27FC236}">
              <a16:creationId xmlns:a16="http://schemas.microsoft.com/office/drawing/2014/main" id="{84ED8E05-242F-435C-9177-F0387157584D}"/>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a:extLst>
            <a:ext uri="{FF2B5EF4-FFF2-40B4-BE49-F238E27FC236}">
              <a16:creationId xmlns:a16="http://schemas.microsoft.com/office/drawing/2014/main" id="{D6993B25-3FAD-437E-AF3E-6ADEA210D03C}"/>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5" name="フローチャート: 判断 714">
          <a:extLst>
            <a:ext uri="{FF2B5EF4-FFF2-40B4-BE49-F238E27FC236}">
              <a16:creationId xmlns:a16="http://schemas.microsoft.com/office/drawing/2014/main" id="{563A93D6-F45C-4D16-8DFE-A1B21378AD01}"/>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716" name="フローチャート: 判断 715">
          <a:extLst>
            <a:ext uri="{FF2B5EF4-FFF2-40B4-BE49-F238E27FC236}">
              <a16:creationId xmlns:a16="http://schemas.microsoft.com/office/drawing/2014/main" id="{722834B7-7466-460C-AC7F-76D4B235D270}"/>
            </a:ext>
          </a:extLst>
        </xdr:cNvPr>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7" name="フローチャート: 判断 716">
          <a:extLst>
            <a:ext uri="{FF2B5EF4-FFF2-40B4-BE49-F238E27FC236}">
              <a16:creationId xmlns:a16="http://schemas.microsoft.com/office/drawing/2014/main" id="{708096E5-D009-45BC-B09B-6B33C06B483A}"/>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8" name="フローチャート: 判断 717">
          <a:extLst>
            <a:ext uri="{FF2B5EF4-FFF2-40B4-BE49-F238E27FC236}">
              <a16:creationId xmlns:a16="http://schemas.microsoft.com/office/drawing/2014/main" id="{E111587C-3EA2-4609-99BF-2384458997DB}"/>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78CFFBD-6729-4560-A901-4384B3F99D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2E86745-4C9E-4593-9536-AC46FCAD2E2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4B3D912-3274-4440-B0FC-5530404380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C90CC2E-3647-45A8-921C-B6CF6B5D92D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572EBA9-797C-40C5-8C55-175DBEA659F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724" name="楕円 723">
          <a:extLst>
            <a:ext uri="{FF2B5EF4-FFF2-40B4-BE49-F238E27FC236}">
              <a16:creationId xmlns:a16="http://schemas.microsoft.com/office/drawing/2014/main" id="{A356196A-6BE3-4746-8BC4-994DDAFB64EF}"/>
            </a:ext>
          </a:extLst>
        </xdr:cNvPr>
        <xdr:cNvSpPr/>
      </xdr:nvSpPr>
      <xdr:spPr>
        <a:xfrm>
          <a:off x="22110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24691</xdr:rowOff>
    </xdr:from>
    <xdr:ext cx="469744" cy="259045"/>
    <xdr:sp macro="" textlink="">
      <xdr:nvSpPr>
        <xdr:cNvPr id="725" name="【児童館】&#10;一人当たり面積該当値テキスト">
          <a:extLst>
            <a:ext uri="{FF2B5EF4-FFF2-40B4-BE49-F238E27FC236}">
              <a16:creationId xmlns:a16="http://schemas.microsoft.com/office/drawing/2014/main" id="{970DF7B7-B36B-4B24-A044-EA990DFBC267}"/>
            </a:ext>
          </a:extLst>
        </xdr:cNvPr>
        <xdr:cNvSpPr txBox="1"/>
      </xdr:nvSpPr>
      <xdr:spPr>
        <a:xfrm>
          <a:off x="22199600" y="145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726" name="楕円 725">
          <a:extLst>
            <a:ext uri="{FF2B5EF4-FFF2-40B4-BE49-F238E27FC236}">
              <a16:creationId xmlns:a16="http://schemas.microsoft.com/office/drawing/2014/main" id="{DE1237F9-2D3C-4284-B2A3-EBD36CCD33D1}"/>
            </a:ext>
          </a:extLst>
        </xdr:cNvPr>
        <xdr:cNvSpPr/>
      </xdr:nvSpPr>
      <xdr:spPr>
        <a:xfrm>
          <a:off x="2127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85</xdr:row>
      <xdr:rowOff>160564</xdr:rowOff>
    </xdr:to>
    <xdr:cxnSp macro="">
      <xdr:nvCxnSpPr>
        <xdr:cNvPr id="727" name="直線コネクタ 726">
          <a:extLst>
            <a:ext uri="{FF2B5EF4-FFF2-40B4-BE49-F238E27FC236}">
              <a16:creationId xmlns:a16="http://schemas.microsoft.com/office/drawing/2014/main" id="{160ED025-BA99-43BA-9864-0988E4892F57}"/>
            </a:ext>
          </a:extLst>
        </xdr:cNvPr>
        <xdr:cNvCxnSpPr/>
      </xdr:nvCxnSpPr>
      <xdr:spPr>
        <a:xfrm>
          <a:off x="21323300" y="1473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728" name="楕円 727">
          <a:extLst>
            <a:ext uri="{FF2B5EF4-FFF2-40B4-BE49-F238E27FC236}">
              <a16:creationId xmlns:a16="http://schemas.microsoft.com/office/drawing/2014/main" id="{4CFA19DC-0932-485F-BBB2-9A15119CEAF1}"/>
            </a:ext>
          </a:extLst>
        </xdr:cNvPr>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86</xdr:row>
      <xdr:rowOff>5443</xdr:rowOff>
    </xdr:to>
    <xdr:cxnSp macro="">
      <xdr:nvCxnSpPr>
        <xdr:cNvPr id="729" name="直線コネクタ 728">
          <a:extLst>
            <a:ext uri="{FF2B5EF4-FFF2-40B4-BE49-F238E27FC236}">
              <a16:creationId xmlns:a16="http://schemas.microsoft.com/office/drawing/2014/main" id="{AFE340FB-3957-40E9-8558-90E4F8711E38}"/>
            </a:ext>
          </a:extLst>
        </xdr:cNvPr>
        <xdr:cNvCxnSpPr/>
      </xdr:nvCxnSpPr>
      <xdr:spPr>
        <a:xfrm flipV="1">
          <a:off x="20434300" y="147338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126093</xdr:rowOff>
    </xdr:from>
    <xdr:to>
      <xdr:col>102</xdr:col>
      <xdr:colOff>165100</xdr:colOff>
      <xdr:row>86</xdr:row>
      <xdr:rowOff>56243</xdr:rowOff>
    </xdr:to>
    <xdr:sp macro="" textlink="">
      <xdr:nvSpPr>
        <xdr:cNvPr id="730" name="楕円 729">
          <a:extLst>
            <a:ext uri="{FF2B5EF4-FFF2-40B4-BE49-F238E27FC236}">
              <a16:creationId xmlns:a16="http://schemas.microsoft.com/office/drawing/2014/main" id="{B92D8536-A229-423D-B99D-65AF7A1A5BD2}"/>
            </a:ext>
          </a:extLst>
        </xdr:cNvPr>
        <xdr:cNvSpPr/>
      </xdr:nvSpPr>
      <xdr:spPr>
        <a:xfrm>
          <a:off x="19494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5443</xdr:rowOff>
    </xdr:to>
    <xdr:cxnSp macro="">
      <xdr:nvCxnSpPr>
        <xdr:cNvPr id="731" name="直線コネクタ 730">
          <a:extLst>
            <a:ext uri="{FF2B5EF4-FFF2-40B4-BE49-F238E27FC236}">
              <a16:creationId xmlns:a16="http://schemas.microsoft.com/office/drawing/2014/main" id="{1872057C-D323-4C76-A87E-D20E0C7CFFB8}"/>
            </a:ext>
          </a:extLst>
        </xdr:cNvPr>
        <xdr:cNvCxnSpPr/>
      </xdr:nvCxnSpPr>
      <xdr:spPr>
        <a:xfrm>
          <a:off x="19545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117929</xdr:rowOff>
    </xdr:from>
    <xdr:to>
      <xdr:col>98</xdr:col>
      <xdr:colOff>38100</xdr:colOff>
      <xdr:row>85</xdr:row>
      <xdr:rowOff>48079</xdr:rowOff>
    </xdr:to>
    <xdr:sp macro="" textlink="">
      <xdr:nvSpPr>
        <xdr:cNvPr id="732" name="楕円 731">
          <a:extLst>
            <a:ext uri="{FF2B5EF4-FFF2-40B4-BE49-F238E27FC236}">
              <a16:creationId xmlns:a16="http://schemas.microsoft.com/office/drawing/2014/main" id="{B410512F-C2A7-4E3A-B48C-A363E265218E}"/>
            </a:ext>
          </a:extLst>
        </xdr:cNvPr>
        <xdr:cNvSpPr/>
      </xdr:nvSpPr>
      <xdr:spPr>
        <a:xfrm>
          <a:off x="18605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168729</xdr:rowOff>
    </xdr:from>
    <xdr:to>
      <xdr:col>102</xdr:col>
      <xdr:colOff>114300</xdr:colOff>
      <xdr:row>86</xdr:row>
      <xdr:rowOff>5443</xdr:rowOff>
    </xdr:to>
    <xdr:cxnSp macro="">
      <xdr:nvCxnSpPr>
        <xdr:cNvPr id="733" name="直線コネクタ 732">
          <a:extLst>
            <a:ext uri="{FF2B5EF4-FFF2-40B4-BE49-F238E27FC236}">
              <a16:creationId xmlns:a16="http://schemas.microsoft.com/office/drawing/2014/main" id="{9F86C012-40B5-4122-8F7F-CEB8B219680A}"/>
            </a:ext>
          </a:extLst>
        </xdr:cNvPr>
        <xdr:cNvCxnSpPr/>
      </xdr:nvCxnSpPr>
      <xdr:spPr>
        <a:xfrm>
          <a:off x="18656300" y="14570529"/>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4" name="n_1aveValue【児童館】&#10;一人当たり面積">
          <a:extLst>
            <a:ext uri="{FF2B5EF4-FFF2-40B4-BE49-F238E27FC236}">
              <a16:creationId xmlns:a16="http://schemas.microsoft.com/office/drawing/2014/main" id="{52E38981-BA91-42A2-A844-D478A3AABB38}"/>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735" name="n_2aveValue【児童館】&#10;一人当たり面積">
          <a:extLst>
            <a:ext uri="{FF2B5EF4-FFF2-40B4-BE49-F238E27FC236}">
              <a16:creationId xmlns:a16="http://schemas.microsoft.com/office/drawing/2014/main" id="{515FED26-8228-4B74-8918-754083B5CCD3}"/>
            </a:ext>
          </a:extLst>
        </xdr:cNvPr>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36" name="n_3aveValue【児童館】&#10;一人当たり面積">
          <a:extLst>
            <a:ext uri="{FF2B5EF4-FFF2-40B4-BE49-F238E27FC236}">
              <a16:creationId xmlns:a16="http://schemas.microsoft.com/office/drawing/2014/main" id="{B60A9CC5-0478-4F34-818D-263DA2CAF6CE}"/>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37" name="n_4aveValue【児童館】&#10;一人当たり面積">
          <a:extLst>
            <a:ext uri="{FF2B5EF4-FFF2-40B4-BE49-F238E27FC236}">
              <a16:creationId xmlns:a16="http://schemas.microsoft.com/office/drawing/2014/main" id="{483E5D22-8C6D-40C5-8B10-198B1B705A1A}"/>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738" name="n_1mainValue【児童館】&#10;一人当たり面積">
          <a:extLst>
            <a:ext uri="{FF2B5EF4-FFF2-40B4-BE49-F238E27FC236}">
              <a16:creationId xmlns:a16="http://schemas.microsoft.com/office/drawing/2014/main" id="{E64E16D0-C0A7-4A13-8391-F85FDD09F7C4}"/>
            </a:ext>
          </a:extLst>
        </xdr:cNvPr>
        <xdr:cNvSpPr txBox="1"/>
      </xdr:nvSpPr>
      <xdr:spPr>
        <a:xfrm>
          <a:off x="21075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739" name="n_2mainValue【児童館】&#10;一人当たり面積">
          <a:extLst>
            <a:ext uri="{FF2B5EF4-FFF2-40B4-BE49-F238E27FC236}">
              <a16:creationId xmlns:a16="http://schemas.microsoft.com/office/drawing/2014/main" id="{3C3D8A69-18FB-4753-A58C-5F38C92A21F2}"/>
            </a:ext>
          </a:extLst>
        </xdr:cNvPr>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47370</xdr:rowOff>
    </xdr:from>
    <xdr:ext cx="469744" cy="259045"/>
    <xdr:sp macro="" textlink="">
      <xdr:nvSpPr>
        <xdr:cNvPr id="740" name="n_3mainValue【児童館】&#10;一人当たり面積">
          <a:extLst>
            <a:ext uri="{FF2B5EF4-FFF2-40B4-BE49-F238E27FC236}">
              <a16:creationId xmlns:a16="http://schemas.microsoft.com/office/drawing/2014/main" id="{92A3E46D-CA40-42C6-B8C6-CAC44FEEA629}"/>
            </a:ext>
          </a:extLst>
        </xdr:cNvPr>
        <xdr:cNvSpPr txBox="1"/>
      </xdr:nvSpPr>
      <xdr:spPr>
        <a:xfrm>
          <a:off x="19310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39206</xdr:rowOff>
    </xdr:from>
    <xdr:ext cx="469744" cy="259045"/>
    <xdr:sp macro="" textlink="">
      <xdr:nvSpPr>
        <xdr:cNvPr id="741" name="n_4mainValue【児童館】&#10;一人当たり面積">
          <a:extLst>
            <a:ext uri="{FF2B5EF4-FFF2-40B4-BE49-F238E27FC236}">
              <a16:creationId xmlns:a16="http://schemas.microsoft.com/office/drawing/2014/main" id="{3D95D149-044A-4D4F-9BA6-ECA0387EE3D3}"/>
            </a:ext>
          </a:extLst>
        </xdr:cNvPr>
        <xdr:cNvSpPr txBox="1"/>
      </xdr:nvSpPr>
      <xdr:spPr>
        <a:xfrm>
          <a:off x="1842142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BC196E00-16A6-44EB-84A2-333D8FF776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C785A8A3-DA63-4921-9670-E12D088AF2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F70DF206-759F-4368-BDE5-D80DEF5348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81C8BFE-7A71-4ED7-870D-8670E70232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B4217232-D066-41DB-BD9D-0477AB0A707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5AD0973F-5BBE-4D02-B69D-DAA920EE8A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97BB9ADD-790D-4264-ACBA-7962AD60810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B13C973C-75B5-4F78-BE35-2C132B9DF64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9F720959-48F8-4A9A-897A-733E500DF60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6803CA0D-94EF-4509-9D26-5292DEBBE8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38872FFA-627D-47C5-B9F6-92E94B97C9E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7D47DA2E-D3E3-40E5-8F5A-BB64DB8B711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1302D17E-0BF1-4396-9A28-6CEBD1F6D7D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427BF84E-F4BA-4604-BD09-C8F37BFB7CC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C88F48DD-BF92-4740-873A-4D738F5E657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D7730569-11CA-4D7D-8570-A5B814B4A2C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1AE5B174-9FEA-4B14-918C-EF66B5EA8F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AE2EBFC9-83C5-41E2-B5BE-0D2516A13E4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D3ECA9C7-7D4C-4289-8816-51C15EDD0CA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D8BDB853-939E-40FE-AEDB-D7043B0C409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2481E1FB-544A-4814-9BD9-B314F068AC5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BB3CDCC-9AA0-4B0F-BC16-E0FABD807E9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25330ABD-AE17-47C7-9E0F-D609275C9CA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BEC09F2E-680F-42F8-AD3A-F560C5791A2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5424D6F5-8436-42C4-9EB4-D587C3AAD5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767" name="直線コネクタ 766">
          <a:extLst>
            <a:ext uri="{FF2B5EF4-FFF2-40B4-BE49-F238E27FC236}">
              <a16:creationId xmlns:a16="http://schemas.microsoft.com/office/drawing/2014/main" id="{3E817E86-6DD9-4106-8C09-92233A1E6BC9}"/>
            </a:ext>
          </a:extLst>
        </xdr:cNvPr>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768" name="【公民館】&#10;有形固定資産減価償却率最小値テキスト">
          <a:extLst>
            <a:ext uri="{FF2B5EF4-FFF2-40B4-BE49-F238E27FC236}">
              <a16:creationId xmlns:a16="http://schemas.microsoft.com/office/drawing/2014/main" id="{9625792B-0EB0-40EE-83E4-AC5A29D8C857}"/>
            </a:ext>
          </a:extLst>
        </xdr:cNvPr>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769" name="直線コネクタ 768">
          <a:extLst>
            <a:ext uri="{FF2B5EF4-FFF2-40B4-BE49-F238E27FC236}">
              <a16:creationId xmlns:a16="http://schemas.microsoft.com/office/drawing/2014/main" id="{5664A688-B3C1-46AF-9D03-CD70B55622EF}"/>
            </a:ext>
          </a:extLst>
        </xdr:cNvPr>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770" name="【公民館】&#10;有形固定資産減価償却率最大値テキスト">
          <a:extLst>
            <a:ext uri="{FF2B5EF4-FFF2-40B4-BE49-F238E27FC236}">
              <a16:creationId xmlns:a16="http://schemas.microsoft.com/office/drawing/2014/main" id="{CA97DB63-094B-4465-800F-B951848183F4}"/>
            </a:ext>
          </a:extLst>
        </xdr:cNvPr>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771" name="直線コネクタ 770">
          <a:extLst>
            <a:ext uri="{FF2B5EF4-FFF2-40B4-BE49-F238E27FC236}">
              <a16:creationId xmlns:a16="http://schemas.microsoft.com/office/drawing/2014/main" id="{77419EDF-E868-4D77-A6A5-4A53D2123B78}"/>
            </a:ext>
          </a:extLst>
        </xdr:cNvPr>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64606</xdr:rowOff>
    </xdr:from>
    <xdr:ext cx="405111" cy="259045"/>
    <xdr:sp macro="" textlink="">
      <xdr:nvSpPr>
        <xdr:cNvPr id="772" name="【公民館】&#10;有形固定資産減価償却率平均値テキスト">
          <a:extLst>
            <a:ext uri="{FF2B5EF4-FFF2-40B4-BE49-F238E27FC236}">
              <a16:creationId xmlns:a16="http://schemas.microsoft.com/office/drawing/2014/main" id="{867E6A5F-A22A-4E9B-A268-7A715AF4FC9A}"/>
            </a:ext>
          </a:extLst>
        </xdr:cNvPr>
        <xdr:cNvSpPr txBox="1"/>
      </xdr:nvSpPr>
      <xdr:spPr>
        <a:xfrm>
          <a:off x="16357600" y="1789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773" name="フローチャート: 判断 772">
          <a:extLst>
            <a:ext uri="{FF2B5EF4-FFF2-40B4-BE49-F238E27FC236}">
              <a16:creationId xmlns:a16="http://schemas.microsoft.com/office/drawing/2014/main" id="{5C18A129-0652-48EB-9853-AA5EF2A8D7AF}"/>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774" name="フローチャート: 判断 773">
          <a:extLst>
            <a:ext uri="{FF2B5EF4-FFF2-40B4-BE49-F238E27FC236}">
              <a16:creationId xmlns:a16="http://schemas.microsoft.com/office/drawing/2014/main" id="{0C1F7E67-9869-4C7D-AEF4-9936937B3D85}"/>
            </a:ext>
          </a:extLst>
        </xdr:cNvPr>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775" name="フローチャート: 判断 774">
          <a:extLst>
            <a:ext uri="{FF2B5EF4-FFF2-40B4-BE49-F238E27FC236}">
              <a16:creationId xmlns:a16="http://schemas.microsoft.com/office/drawing/2014/main" id="{E83C5C87-A339-4A7B-99E0-A99E66303AAA}"/>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776" name="フローチャート: 判断 775">
          <a:extLst>
            <a:ext uri="{FF2B5EF4-FFF2-40B4-BE49-F238E27FC236}">
              <a16:creationId xmlns:a16="http://schemas.microsoft.com/office/drawing/2014/main" id="{16C6A125-D49B-48AF-9F89-DB00DAD9FB37}"/>
            </a:ext>
          </a:extLst>
        </xdr:cNvPr>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7" name="フローチャート: 判断 776">
          <a:extLst>
            <a:ext uri="{FF2B5EF4-FFF2-40B4-BE49-F238E27FC236}">
              <a16:creationId xmlns:a16="http://schemas.microsoft.com/office/drawing/2014/main" id="{B2561DE1-6DD7-4E8C-8E9A-E68921BF7889}"/>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F8EDB36-A6C9-4E67-BA7D-D7ECFCFBF3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EAB20AFA-4ABB-45F4-B96D-775BBA5925B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54587A7-003F-4749-8864-8F8D31F4AF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5E7D9B5-71C1-4D2F-9940-ED4EF58BFC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3CE2E82D-6EFD-4968-9EEA-EDD3233558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783" name="楕円 782">
          <a:extLst>
            <a:ext uri="{FF2B5EF4-FFF2-40B4-BE49-F238E27FC236}">
              <a16:creationId xmlns:a16="http://schemas.microsoft.com/office/drawing/2014/main" id="{1B661578-42C0-4E48-9253-A74AEC080440}"/>
            </a:ext>
          </a:extLst>
        </xdr:cNvPr>
        <xdr:cNvSpPr/>
      </xdr:nvSpPr>
      <xdr:spPr>
        <a:xfrm>
          <a:off x="16268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784" name="【公民館】&#10;有形固定資産減価償却率該当値テキスト">
          <a:extLst>
            <a:ext uri="{FF2B5EF4-FFF2-40B4-BE49-F238E27FC236}">
              <a16:creationId xmlns:a16="http://schemas.microsoft.com/office/drawing/2014/main" id="{2385E337-7B96-4B4F-80C2-C006099A993E}"/>
            </a:ext>
          </a:extLst>
        </xdr:cNvPr>
        <xdr:cNvSpPr txBox="1"/>
      </xdr:nvSpPr>
      <xdr:spPr>
        <a:xfrm>
          <a:off x="16357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72752</xdr:rowOff>
    </xdr:from>
    <xdr:to>
      <xdr:col>81</xdr:col>
      <xdr:colOff>101600</xdr:colOff>
      <xdr:row>106</xdr:row>
      <xdr:rowOff>2902</xdr:rowOff>
    </xdr:to>
    <xdr:sp macro="" textlink="">
      <xdr:nvSpPr>
        <xdr:cNvPr id="785" name="楕円 784">
          <a:extLst>
            <a:ext uri="{FF2B5EF4-FFF2-40B4-BE49-F238E27FC236}">
              <a16:creationId xmlns:a16="http://schemas.microsoft.com/office/drawing/2014/main" id="{5012BC78-AC02-4E6D-8252-955E4C4997BA}"/>
            </a:ext>
          </a:extLst>
        </xdr:cNvPr>
        <xdr:cNvSpPr/>
      </xdr:nvSpPr>
      <xdr:spPr>
        <a:xfrm>
          <a:off x="15430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123552</xdr:rowOff>
    </xdr:from>
    <xdr:to>
      <xdr:col>85</xdr:col>
      <xdr:colOff>127000</xdr:colOff>
      <xdr:row>105</xdr:row>
      <xdr:rowOff>159476</xdr:rowOff>
    </xdr:to>
    <xdr:cxnSp macro="">
      <xdr:nvCxnSpPr>
        <xdr:cNvPr id="786" name="直線コネクタ 785">
          <a:extLst>
            <a:ext uri="{FF2B5EF4-FFF2-40B4-BE49-F238E27FC236}">
              <a16:creationId xmlns:a16="http://schemas.microsoft.com/office/drawing/2014/main" id="{D4CFEDB1-B2A4-47B4-B3CC-B6A13C40F4FA}"/>
            </a:ext>
          </a:extLst>
        </xdr:cNvPr>
        <xdr:cNvCxnSpPr/>
      </xdr:nvCxnSpPr>
      <xdr:spPr>
        <a:xfrm>
          <a:off x="15481300" y="1812580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787" name="楕円 786">
          <a:extLst>
            <a:ext uri="{FF2B5EF4-FFF2-40B4-BE49-F238E27FC236}">
              <a16:creationId xmlns:a16="http://schemas.microsoft.com/office/drawing/2014/main" id="{F17F721E-8591-41DA-A7DC-9AB967868335}"/>
            </a:ext>
          </a:extLst>
        </xdr:cNvPr>
        <xdr:cNvSpPr/>
      </xdr:nvSpPr>
      <xdr:spPr>
        <a:xfrm>
          <a:off x="1454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123552</xdr:rowOff>
    </xdr:to>
    <xdr:cxnSp macro="">
      <xdr:nvCxnSpPr>
        <xdr:cNvPr id="788" name="直線コネクタ 787">
          <a:extLst>
            <a:ext uri="{FF2B5EF4-FFF2-40B4-BE49-F238E27FC236}">
              <a16:creationId xmlns:a16="http://schemas.microsoft.com/office/drawing/2014/main" id="{E9151391-33C6-43AC-B41B-AD1B72974054}"/>
            </a:ext>
          </a:extLst>
        </xdr:cNvPr>
        <xdr:cNvCxnSpPr/>
      </xdr:nvCxnSpPr>
      <xdr:spPr>
        <a:xfrm>
          <a:off x="14592300" y="180898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789" name="楕円 788">
          <a:extLst>
            <a:ext uri="{FF2B5EF4-FFF2-40B4-BE49-F238E27FC236}">
              <a16:creationId xmlns:a16="http://schemas.microsoft.com/office/drawing/2014/main" id="{099A2190-60FF-45BE-B731-7354FC71AD77}"/>
            </a:ext>
          </a:extLst>
        </xdr:cNvPr>
        <xdr:cNvSpPr/>
      </xdr:nvSpPr>
      <xdr:spPr>
        <a:xfrm>
          <a:off x="13652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50074</xdr:rowOff>
    </xdr:from>
    <xdr:to>
      <xdr:col>76</xdr:col>
      <xdr:colOff>114300</xdr:colOff>
      <xdr:row>105</xdr:row>
      <xdr:rowOff>87630</xdr:rowOff>
    </xdr:to>
    <xdr:cxnSp macro="">
      <xdr:nvCxnSpPr>
        <xdr:cNvPr id="790" name="直線コネクタ 789">
          <a:extLst>
            <a:ext uri="{FF2B5EF4-FFF2-40B4-BE49-F238E27FC236}">
              <a16:creationId xmlns:a16="http://schemas.microsoft.com/office/drawing/2014/main" id="{4AA77459-2DB7-49E9-B5B1-F7595AB2BB21}"/>
            </a:ext>
          </a:extLst>
        </xdr:cNvPr>
        <xdr:cNvCxnSpPr/>
      </xdr:nvCxnSpPr>
      <xdr:spPr>
        <a:xfrm>
          <a:off x="13703300" y="180523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xdr:rowOff>
    </xdr:from>
    <xdr:to>
      <xdr:col>67</xdr:col>
      <xdr:colOff>101600</xdr:colOff>
      <xdr:row>105</xdr:row>
      <xdr:rowOff>109038</xdr:rowOff>
    </xdr:to>
    <xdr:sp macro="" textlink="">
      <xdr:nvSpPr>
        <xdr:cNvPr id="791" name="楕円 790">
          <a:extLst>
            <a:ext uri="{FF2B5EF4-FFF2-40B4-BE49-F238E27FC236}">
              <a16:creationId xmlns:a16="http://schemas.microsoft.com/office/drawing/2014/main" id="{3A4A15A0-F2AE-4671-B8FD-CDAC514DB5BA}"/>
            </a:ext>
          </a:extLst>
        </xdr:cNvPr>
        <xdr:cNvSpPr/>
      </xdr:nvSpPr>
      <xdr:spPr>
        <a:xfrm>
          <a:off x="12763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50074</xdr:rowOff>
    </xdr:from>
    <xdr:to>
      <xdr:col>71</xdr:col>
      <xdr:colOff>177800</xdr:colOff>
      <xdr:row>105</xdr:row>
      <xdr:rowOff>58238</xdr:rowOff>
    </xdr:to>
    <xdr:cxnSp macro="">
      <xdr:nvCxnSpPr>
        <xdr:cNvPr id="792" name="直線コネクタ 791">
          <a:extLst>
            <a:ext uri="{FF2B5EF4-FFF2-40B4-BE49-F238E27FC236}">
              <a16:creationId xmlns:a16="http://schemas.microsoft.com/office/drawing/2014/main" id="{0A82E482-8260-4DD4-B73C-034D6D82F733}"/>
            </a:ext>
          </a:extLst>
        </xdr:cNvPr>
        <xdr:cNvCxnSpPr/>
      </xdr:nvCxnSpPr>
      <xdr:spPr>
        <a:xfrm flipV="1">
          <a:off x="12814300" y="180523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112503</xdr:rowOff>
    </xdr:from>
    <xdr:ext cx="405111" cy="259045"/>
    <xdr:sp macro="" textlink="">
      <xdr:nvSpPr>
        <xdr:cNvPr id="793" name="n_1aveValue【公民館】&#10;有形固定資産減価償却率">
          <a:extLst>
            <a:ext uri="{FF2B5EF4-FFF2-40B4-BE49-F238E27FC236}">
              <a16:creationId xmlns:a16="http://schemas.microsoft.com/office/drawing/2014/main" id="{B89109A6-B87B-4552-B4BB-1A3D2749DFC1}"/>
            </a:ext>
          </a:extLst>
        </xdr:cNvPr>
        <xdr:cNvSpPr txBox="1"/>
      </xdr:nvSpPr>
      <xdr:spPr>
        <a:xfrm>
          <a:off x="15266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794" name="n_2aveValue【公民館】&#10;有形固定資産減価償却率">
          <a:extLst>
            <a:ext uri="{FF2B5EF4-FFF2-40B4-BE49-F238E27FC236}">
              <a16:creationId xmlns:a16="http://schemas.microsoft.com/office/drawing/2014/main" id="{DF17BADD-AB39-4570-B525-39880FCF5C7E}"/>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795" name="n_3aveValue【公民館】&#10;有形固定資産減価償却率">
          <a:extLst>
            <a:ext uri="{FF2B5EF4-FFF2-40B4-BE49-F238E27FC236}">
              <a16:creationId xmlns:a16="http://schemas.microsoft.com/office/drawing/2014/main" id="{377E8679-F31C-4C41-A26C-362FEB8E5FAD}"/>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6" name="n_4aveValue【公民館】&#10;有形固定資産減価償却率">
          <a:extLst>
            <a:ext uri="{FF2B5EF4-FFF2-40B4-BE49-F238E27FC236}">
              <a16:creationId xmlns:a16="http://schemas.microsoft.com/office/drawing/2014/main" id="{772B7334-3D7A-463C-8E5E-B4D614820718}"/>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165479</xdr:rowOff>
    </xdr:from>
    <xdr:ext cx="405111" cy="259045"/>
    <xdr:sp macro="" textlink="">
      <xdr:nvSpPr>
        <xdr:cNvPr id="797" name="n_1mainValue【公民館】&#10;有形固定資産減価償却率">
          <a:extLst>
            <a:ext uri="{FF2B5EF4-FFF2-40B4-BE49-F238E27FC236}">
              <a16:creationId xmlns:a16="http://schemas.microsoft.com/office/drawing/2014/main" id="{EBD2BBA6-21C3-4C77-9B0D-45981847BEB3}"/>
            </a:ext>
          </a:extLst>
        </xdr:cNvPr>
        <xdr:cNvSpPr txBox="1"/>
      </xdr:nvSpPr>
      <xdr:spPr>
        <a:xfrm>
          <a:off x="152660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798" name="n_2mainValue【公民館】&#10;有形固定資産減価償却率">
          <a:extLst>
            <a:ext uri="{FF2B5EF4-FFF2-40B4-BE49-F238E27FC236}">
              <a16:creationId xmlns:a16="http://schemas.microsoft.com/office/drawing/2014/main" id="{D2BC53BF-5680-4630-B48D-343E573FD0CE}"/>
            </a:ext>
          </a:extLst>
        </xdr:cNvPr>
        <xdr:cNvSpPr txBox="1"/>
      </xdr:nvSpPr>
      <xdr:spPr>
        <a:xfrm>
          <a:off x="14389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799" name="n_3mainValue【公民館】&#10;有形固定資産減価償却率">
          <a:extLst>
            <a:ext uri="{FF2B5EF4-FFF2-40B4-BE49-F238E27FC236}">
              <a16:creationId xmlns:a16="http://schemas.microsoft.com/office/drawing/2014/main" id="{11563D26-BE8D-4B94-B157-62D9B35A736F}"/>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800" name="n_4mainValue【公民館】&#10;有形固定資産減価償却率">
          <a:extLst>
            <a:ext uri="{FF2B5EF4-FFF2-40B4-BE49-F238E27FC236}">
              <a16:creationId xmlns:a16="http://schemas.microsoft.com/office/drawing/2014/main" id="{CCCD0210-0E0F-449C-8DC5-080D169150FC}"/>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9F643645-B00C-4CBB-908F-9F5D9EF6975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C3E5DBEC-933E-4D1E-9F10-2015DB868D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C9A4BD0E-84BA-4FA9-AA39-8EAB50C712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A85BBD23-09FB-4AAC-B616-B63D3246CA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1A0F3D32-28A5-4FFF-AE8C-139954C6763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2E0AB0DF-8908-491D-8ABE-68E1FD2AC9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63256544-7C57-4B9F-9479-D13132D70D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4F81EDEA-A672-49A5-9CE2-F3E0FE2CB4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CF81BE63-79F4-4981-905B-6B9A44D29B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256A1F3F-2F4F-4AB8-965F-EBFE63257EF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a:extLst>
            <a:ext uri="{FF2B5EF4-FFF2-40B4-BE49-F238E27FC236}">
              <a16:creationId xmlns:a16="http://schemas.microsoft.com/office/drawing/2014/main" id="{BDEB6F00-F48E-40ED-9598-FB72E04B4A4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2" name="テキスト ボックス 811">
          <a:extLst>
            <a:ext uri="{FF2B5EF4-FFF2-40B4-BE49-F238E27FC236}">
              <a16:creationId xmlns:a16="http://schemas.microsoft.com/office/drawing/2014/main" id="{7BD8FE20-EEA5-453E-BB27-D9B955DBB09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a:extLst>
            <a:ext uri="{FF2B5EF4-FFF2-40B4-BE49-F238E27FC236}">
              <a16:creationId xmlns:a16="http://schemas.microsoft.com/office/drawing/2014/main" id="{D747AC1A-D704-423A-B7D5-36EF6757455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4" name="テキスト ボックス 813">
          <a:extLst>
            <a:ext uri="{FF2B5EF4-FFF2-40B4-BE49-F238E27FC236}">
              <a16:creationId xmlns:a16="http://schemas.microsoft.com/office/drawing/2014/main" id="{AE4432D5-9072-4C82-AE93-CEBC3E6D227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a:extLst>
            <a:ext uri="{FF2B5EF4-FFF2-40B4-BE49-F238E27FC236}">
              <a16:creationId xmlns:a16="http://schemas.microsoft.com/office/drawing/2014/main" id="{520F33ED-024E-4660-8DAD-CC4B1D8CF9B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6" name="テキスト ボックス 815">
          <a:extLst>
            <a:ext uri="{FF2B5EF4-FFF2-40B4-BE49-F238E27FC236}">
              <a16:creationId xmlns:a16="http://schemas.microsoft.com/office/drawing/2014/main" id="{86BB3FD9-A048-4FBB-951D-61F9349E571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a:extLst>
            <a:ext uri="{FF2B5EF4-FFF2-40B4-BE49-F238E27FC236}">
              <a16:creationId xmlns:a16="http://schemas.microsoft.com/office/drawing/2014/main" id="{250FA8B8-5F84-4332-A312-73A4B368F2F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8" name="テキスト ボックス 817">
          <a:extLst>
            <a:ext uri="{FF2B5EF4-FFF2-40B4-BE49-F238E27FC236}">
              <a16:creationId xmlns:a16="http://schemas.microsoft.com/office/drawing/2014/main" id="{53148EFA-B895-423A-8890-CBF851C02CA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268D23F5-6C1D-46D7-84A9-F331F663F5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2B8B2BB6-F399-4E4C-AD7C-13D3AA575E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FE02D83-A2EF-4C5B-A7FC-DA59CD859E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822" name="直線コネクタ 821">
          <a:extLst>
            <a:ext uri="{FF2B5EF4-FFF2-40B4-BE49-F238E27FC236}">
              <a16:creationId xmlns:a16="http://schemas.microsoft.com/office/drawing/2014/main" id="{66EA79A8-248E-49A8-8F47-603EBB2CD36D}"/>
            </a:ext>
          </a:extLst>
        </xdr:cNvPr>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23" name="【公民館】&#10;一人当たり面積最小値テキスト">
          <a:extLst>
            <a:ext uri="{FF2B5EF4-FFF2-40B4-BE49-F238E27FC236}">
              <a16:creationId xmlns:a16="http://schemas.microsoft.com/office/drawing/2014/main" id="{3AB2C402-1301-455D-9842-D67902A49746}"/>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24" name="直線コネクタ 823">
          <a:extLst>
            <a:ext uri="{FF2B5EF4-FFF2-40B4-BE49-F238E27FC236}">
              <a16:creationId xmlns:a16="http://schemas.microsoft.com/office/drawing/2014/main" id="{6F11E410-B743-4FA1-8BEE-CCFBE8DA7375}"/>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825" name="【公民館】&#10;一人当たり面積最大値テキスト">
          <a:extLst>
            <a:ext uri="{FF2B5EF4-FFF2-40B4-BE49-F238E27FC236}">
              <a16:creationId xmlns:a16="http://schemas.microsoft.com/office/drawing/2014/main" id="{8CE8896B-DB2D-48E8-9628-49BFF17439BE}"/>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826" name="直線コネクタ 825">
          <a:extLst>
            <a:ext uri="{FF2B5EF4-FFF2-40B4-BE49-F238E27FC236}">
              <a16:creationId xmlns:a16="http://schemas.microsoft.com/office/drawing/2014/main" id="{1BFCFAE6-3EA0-49BA-8CFF-08F3F38A9C96}"/>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27" name="【公民館】&#10;一人当たり面積平均値テキスト">
          <a:extLst>
            <a:ext uri="{FF2B5EF4-FFF2-40B4-BE49-F238E27FC236}">
              <a16:creationId xmlns:a16="http://schemas.microsoft.com/office/drawing/2014/main" id="{AF594D65-714A-48C2-B211-7790EC927E9A}"/>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28" name="フローチャート: 判断 827">
          <a:extLst>
            <a:ext uri="{FF2B5EF4-FFF2-40B4-BE49-F238E27FC236}">
              <a16:creationId xmlns:a16="http://schemas.microsoft.com/office/drawing/2014/main" id="{7212D4F2-B1EC-4421-B7F7-57A6F23D6ECC}"/>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829" name="フローチャート: 判断 828">
          <a:extLst>
            <a:ext uri="{FF2B5EF4-FFF2-40B4-BE49-F238E27FC236}">
              <a16:creationId xmlns:a16="http://schemas.microsoft.com/office/drawing/2014/main" id="{2C698D0B-5AD3-44D4-99AC-2BCB70AC3A8C}"/>
            </a:ext>
          </a:extLst>
        </xdr:cNvPr>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830" name="フローチャート: 判断 829">
          <a:extLst>
            <a:ext uri="{FF2B5EF4-FFF2-40B4-BE49-F238E27FC236}">
              <a16:creationId xmlns:a16="http://schemas.microsoft.com/office/drawing/2014/main" id="{17A747A0-9AF7-4328-BD55-486EC8E04EB3}"/>
            </a:ext>
          </a:extLst>
        </xdr:cNvPr>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831" name="フローチャート: 判断 830">
          <a:extLst>
            <a:ext uri="{FF2B5EF4-FFF2-40B4-BE49-F238E27FC236}">
              <a16:creationId xmlns:a16="http://schemas.microsoft.com/office/drawing/2014/main" id="{8268708F-38E1-4F29-B37C-75BC33CCCC04}"/>
            </a:ext>
          </a:extLst>
        </xdr:cNvPr>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32" name="フローチャート: 判断 831">
          <a:extLst>
            <a:ext uri="{FF2B5EF4-FFF2-40B4-BE49-F238E27FC236}">
              <a16:creationId xmlns:a16="http://schemas.microsoft.com/office/drawing/2014/main" id="{BBE2D8ED-E89F-4981-B277-514F8E517A1A}"/>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D7097AB-FD82-4B32-AE37-39A61CE718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037B452-213A-48FD-B0B2-86EA86F96C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494CB40-7F86-4148-B42B-C1606632346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F53E805-37C8-487D-984B-D71DE0CA3EA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B3963F8-9FDE-474F-8D03-544AC599541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116839</xdr:rowOff>
    </xdr:from>
    <xdr:to>
      <xdr:col>116</xdr:col>
      <xdr:colOff>114300</xdr:colOff>
      <xdr:row>101</xdr:row>
      <xdr:rowOff>46989</xdr:rowOff>
    </xdr:to>
    <xdr:sp macro="" textlink="">
      <xdr:nvSpPr>
        <xdr:cNvPr id="838" name="楕円 837">
          <a:extLst>
            <a:ext uri="{FF2B5EF4-FFF2-40B4-BE49-F238E27FC236}">
              <a16:creationId xmlns:a16="http://schemas.microsoft.com/office/drawing/2014/main" id="{F9003089-C18C-4EA3-99DB-60171F4551BE}"/>
            </a:ext>
          </a:extLst>
        </xdr:cNvPr>
        <xdr:cNvSpPr/>
      </xdr:nvSpPr>
      <xdr:spPr>
        <a:xfrm>
          <a:off x="221107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69866</xdr:rowOff>
    </xdr:from>
    <xdr:ext cx="469744" cy="259045"/>
    <xdr:sp macro="" textlink="">
      <xdr:nvSpPr>
        <xdr:cNvPr id="839" name="【公民館】&#10;一人当たり面積該当値テキスト">
          <a:extLst>
            <a:ext uri="{FF2B5EF4-FFF2-40B4-BE49-F238E27FC236}">
              <a16:creationId xmlns:a16="http://schemas.microsoft.com/office/drawing/2014/main" id="{545B9A44-FA1D-428F-9F76-2B82F11114C2}"/>
            </a:ext>
          </a:extLst>
        </xdr:cNvPr>
        <xdr:cNvSpPr txBox="1"/>
      </xdr:nvSpPr>
      <xdr:spPr>
        <a:xfrm>
          <a:off x="22199600" y="172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141987</xdr:rowOff>
    </xdr:from>
    <xdr:to>
      <xdr:col>112</xdr:col>
      <xdr:colOff>38100</xdr:colOff>
      <xdr:row>101</xdr:row>
      <xdr:rowOff>72137</xdr:rowOff>
    </xdr:to>
    <xdr:sp macro="" textlink="">
      <xdr:nvSpPr>
        <xdr:cNvPr id="840" name="楕円 839">
          <a:extLst>
            <a:ext uri="{FF2B5EF4-FFF2-40B4-BE49-F238E27FC236}">
              <a16:creationId xmlns:a16="http://schemas.microsoft.com/office/drawing/2014/main" id="{8D86FFEA-1D5C-4502-AF65-9AA67C88BAD8}"/>
            </a:ext>
          </a:extLst>
        </xdr:cNvPr>
        <xdr:cNvSpPr/>
      </xdr:nvSpPr>
      <xdr:spPr>
        <a:xfrm>
          <a:off x="21272500" y="1728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167639</xdr:rowOff>
    </xdr:from>
    <xdr:to>
      <xdr:col>116</xdr:col>
      <xdr:colOff>63500</xdr:colOff>
      <xdr:row>101</xdr:row>
      <xdr:rowOff>21337</xdr:rowOff>
    </xdr:to>
    <xdr:cxnSp macro="">
      <xdr:nvCxnSpPr>
        <xdr:cNvPr id="841" name="直線コネクタ 840">
          <a:extLst>
            <a:ext uri="{FF2B5EF4-FFF2-40B4-BE49-F238E27FC236}">
              <a16:creationId xmlns:a16="http://schemas.microsoft.com/office/drawing/2014/main" id="{7B15F6C3-2A63-44BB-AFED-539604B59BB3}"/>
            </a:ext>
          </a:extLst>
        </xdr:cNvPr>
        <xdr:cNvCxnSpPr/>
      </xdr:nvCxnSpPr>
      <xdr:spPr>
        <a:xfrm flipV="1">
          <a:off x="21323300" y="17312639"/>
          <a:ext cx="8382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162561</xdr:rowOff>
    </xdr:from>
    <xdr:to>
      <xdr:col>107</xdr:col>
      <xdr:colOff>101600</xdr:colOff>
      <xdr:row>101</xdr:row>
      <xdr:rowOff>92711</xdr:rowOff>
    </xdr:to>
    <xdr:sp macro="" textlink="">
      <xdr:nvSpPr>
        <xdr:cNvPr id="842" name="楕円 841">
          <a:extLst>
            <a:ext uri="{FF2B5EF4-FFF2-40B4-BE49-F238E27FC236}">
              <a16:creationId xmlns:a16="http://schemas.microsoft.com/office/drawing/2014/main" id="{27D3A457-9684-42BC-A25C-8FE608E836B3}"/>
            </a:ext>
          </a:extLst>
        </xdr:cNvPr>
        <xdr:cNvSpPr/>
      </xdr:nvSpPr>
      <xdr:spPr>
        <a:xfrm>
          <a:off x="20383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21337</xdr:rowOff>
    </xdr:from>
    <xdr:to>
      <xdr:col>111</xdr:col>
      <xdr:colOff>177800</xdr:colOff>
      <xdr:row>101</xdr:row>
      <xdr:rowOff>41911</xdr:rowOff>
    </xdr:to>
    <xdr:cxnSp macro="">
      <xdr:nvCxnSpPr>
        <xdr:cNvPr id="843" name="直線コネクタ 842">
          <a:extLst>
            <a:ext uri="{FF2B5EF4-FFF2-40B4-BE49-F238E27FC236}">
              <a16:creationId xmlns:a16="http://schemas.microsoft.com/office/drawing/2014/main" id="{6ED6DAD3-E219-4B71-8FB8-EB93C9142688}"/>
            </a:ext>
          </a:extLst>
        </xdr:cNvPr>
        <xdr:cNvCxnSpPr/>
      </xdr:nvCxnSpPr>
      <xdr:spPr>
        <a:xfrm flipV="1">
          <a:off x="20434300" y="1733778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9398</xdr:rowOff>
    </xdr:from>
    <xdr:to>
      <xdr:col>102</xdr:col>
      <xdr:colOff>165100</xdr:colOff>
      <xdr:row>101</xdr:row>
      <xdr:rowOff>110998</xdr:rowOff>
    </xdr:to>
    <xdr:sp macro="" textlink="">
      <xdr:nvSpPr>
        <xdr:cNvPr id="844" name="楕円 843">
          <a:extLst>
            <a:ext uri="{FF2B5EF4-FFF2-40B4-BE49-F238E27FC236}">
              <a16:creationId xmlns:a16="http://schemas.microsoft.com/office/drawing/2014/main" id="{9AB2403B-5D90-4781-9456-743935899145}"/>
            </a:ext>
          </a:extLst>
        </xdr:cNvPr>
        <xdr:cNvSpPr/>
      </xdr:nvSpPr>
      <xdr:spPr>
        <a:xfrm>
          <a:off x="194945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41911</xdr:rowOff>
    </xdr:from>
    <xdr:to>
      <xdr:col>107</xdr:col>
      <xdr:colOff>50800</xdr:colOff>
      <xdr:row>101</xdr:row>
      <xdr:rowOff>60198</xdr:rowOff>
    </xdr:to>
    <xdr:cxnSp macro="">
      <xdr:nvCxnSpPr>
        <xdr:cNvPr id="845" name="直線コネクタ 844">
          <a:extLst>
            <a:ext uri="{FF2B5EF4-FFF2-40B4-BE49-F238E27FC236}">
              <a16:creationId xmlns:a16="http://schemas.microsoft.com/office/drawing/2014/main" id="{66AF7245-7773-4CC2-BA3E-88A8E8CCE9EC}"/>
            </a:ext>
          </a:extLst>
        </xdr:cNvPr>
        <xdr:cNvCxnSpPr/>
      </xdr:nvCxnSpPr>
      <xdr:spPr>
        <a:xfrm flipV="1">
          <a:off x="19545300" y="173583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103124</xdr:rowOff>
    </xdr:from>
    <xdr:to>
      <xdr:col>98</xdr:col>
      <xdr:colOff>38100</xdr:colOff>
      <xdr:row>102</xdr:row>
      <xdr:rowOff>33274</xdr:rowOff>
    </xdr:to>
    <xdr:sp macro="" textlink="">
      <xdr:nvSpPr>
        <xdr:cNvPr id="846" name="楕円 845">
          <a:extLst>
            <a:ext uri="{FF2B5EF4-FFF2-40B4-BE49-F238E27FC236}">
              <a16:creationId xmlns:a16="http://schemas.microsoft.com/office/drawing/2014/main" id="{7C3C7A52-D6AB-4A1B-A824-A7FFCF4A7E13}"/>
            </a:ext>
          </a:extLst>
        </xdr:cNvPr>
        <xdr:cNvSpPr/>
      </xdr:nvSpPr>
      <xdr:spPr>
        <a:xfrm>
          <a:off x="18605500" y="174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60198</xdr:rowOff>
    </xdr:from>
    <xdr:to>
      <xdr:col>102</xdr:col>
      <xdr:colOff>114300</xdr:colOff>
      <xdr:row>101</xdr:row>
      <xdr:rowOff>153924</xdr:rowOff>
    </xdr:to>
    <xdr:cxnSp macro="">
      <xdr:nvCxnSpPr>
        <xdr:cNvPr id="847" name="直線コネクタ 846">
          <a:extLst>
            <a:ext uri="{FF2B5EF4-FFF2-40B4-BE49-F238E27FC236}">
              <a16:creationId xmlns:a16="http://schemas.microsoft.com/office/drawing/2014/main" id="{295A5C6C-3EC5-489E-A4C6-43FA30699178}"/>
            </a:ext>
          </a:extLst>
        </xdr:cNvPr>
        <xdr:cNvCxnSpPr/>
      </xdr:nvCxnSpPr>
      <xdr:spPr>
        <a:xfrm flipV="1">
          <a:off x="18656300" y="1737664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81551</xdr:rowOff>
    </xdr:from>
    <xdr:ext cx="469744" cy="259045"/>
    <xdr:sp macro="" textlink="">
      <xdr:nvSpPr>
        <xdr:cNvPr id="848" name="n_1aveValue【公民館】&#10;一人当たり面積">
          <a:extLst>
            <a:ext uri="{FF2B5EF4-FFF2-40B4-BE49-F238E27FC236}">
              <a16:creationId xmlns:a16="http://schemas.microsoft.com/office/drawing/2014/main" id="{9CF3B53C-A9C5-4C77-AB81-1A8087D3CD98}"/>
            </a:ext>
          </a:extLst>
        </xdr:cNvPr>
        <xdr:cNvSpPr txBox="1"/>
      </xdr:nvSpPr>
      <xdr:spPr>
        <a:xfrm>
          <a:off x="21075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111269</xdr:rowOff>
    </xdr:from>
    <xdr:ext cx="469744" cy="259045"/>
    <xdr:sp macro="" textlink="">
      <xdr:nvSpPr>
        <xdr:cNvPr id="849" name="n_2aveValue【公民館】&#10;一人当たり面積">
          <a:extLst>
            <a:ext uri="{FF2B5EF4-FFF2-40B4-BE49-F238E27FC236}">
              <a16:creationId xmlns:a16="http://schemas.microsoft.com/office/drawing/2014/main" id="{E2337B79-7F28-4429-A750-F18734DBA81D}"/>
            </a:ext>
          </a:extLst>
        </xdr:cNvPr>
        <xdr:cNvSpPr txBox="1"/>
      </xdr:nvSpPr>
      <xdr:spPr>
        <a:xfrm>
          <a:off x="20199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136414</xdr:rowOff>
    </xdr:from>
    <xdr:ext cx="469744" cy="259045"/>
    <xdr:sp macro="" textlink="">
      <xdr:nvSpPr>
        <xdr:cNvPr id="850" name="n_3aveValue【公民館】&#10;一人当たり面積">
          <a:extLst>
            <a:ext uri="{FF2B5EF4-FFF2-40B4-BE49-F238E27FC236}">
              <a16:creationId xmlns:a16="http://schemas.microsoft.com/office/drawing/2014/main" id="{F895813A-4EB1-402D-9738-D49C8250E2AE}"/>
            </a:ext>
          </a:extLst>
        </xdr:cNvPr>
        <xdr:cNvSpPr txBox="1"/>
      </xdr:nvSpPr>
      <xdr:spPr>
        <a:xfrm>
          <a:off x="19310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851" name="n_4aveValue【公民館】&#10;一人当たり面積">
          <a:extLst>
            <a:ext uri="{FF2B5EF4-FFF2-40B4-BE49-F238E27FC236}">
              <a16:creationId xmlns:a16="http://schemas.microsoft.com/office/drawing/2014/main" id="{00BC9A25-00B1-4975-A19C-6C7364F07CAE}"/>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88664</xdr:rowOff>
    </xdr:from>
    <xdr:ext cx="469744" cy="259045"/>
    <xdr:sp macro="" textlink="">
      <xdr:nvSpPr>
        <xdr:cNvPr id="852" name="n_1mainValue【公民館】&#10;一人当たり面積">
          <a:extLst>
            <a:ext uri="{FF2B5EF4-FFF2-40B4-BE49-F238E27FC236}">
              <a16:creationId xmlns:a16="http://schemas.microsoft.com/office/drawing/2014/main" id="{FDD6D3DF-C8EF-481F-B301-C220BE02C942}"/>
            </a:ext>
          </a:extLst>
        </xdr:cNvPr>
        <xdr:cNvSpPr txBox="1"/>
      </xdr:nvSpPr>
      <xdr:spPr>
        <a:xfrm>
          <a:off x="21075727" y="1706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109238</xdr:rowOff>
    </xdr:from>
    <xdr:ext cx="469744" cy="259045"/>
    <xdr:sp macro="" textlink="">
      <xdr:nvSpPr>
        <xdr:cNvPr id="853" name="n_2mainValue【公民館】&#10;一人当たり面積">
          <a:extLst>
            <a:ext uri="{FF2B5EF4-FFF2-40B4-BE49-F238E27FC236}">
              <a16:creationId xmlns:a16="http://schemas.microsoft.com/office/drawing/2014/main" id="{1BC7B474-C1DA-4C45-A69D-9835E2682A45}"/>
            </a:ext>
          </a:extLst>
        </xdr:cNvPr>
        <xdr:cNvSpPr txBox="1"/>
      </xdr:nvSpPr>
      <xdr:spPr>
        <a:xfrm>
          <a:off x="20199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127525</xdr:rowOff>
    </xdr:from>
    <xdr:ext cx="469744" cy="259045"/>
    <xdr:sp macro="" textlink="">
      <xdr:nvSpPr>
        <xdr:cNvPr id="854" name="n_3mainValue【公民館】&#10;一人当たり面積">
          <a:extLst>
            <a:ext uri="{FF2B5EF4-FFF2-40B4-BE49-F238E27FC236}">
              <a16:creationId xmlns:a16="http://schemas.microsoft.com/office/drawing/2014/main" id="{EC07C382-4E1A-4991-BB17-3131C914F138}"/>
            </a:ext>
          </a:extLst>
        </xdr:cNvPr>
        <xdr:cNvSpPr txBox="1"/>
      </xdr:nvSpPr>
      <xdr:spPr>
        <a:xfrm>
          <a:off x="193104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49801</xdr:rowOff>
    </xdr:from>
    <xdr:ext cx="469744" cy="259045"/>
    <xdr:sp macro="" textlink="">
      <xdr:nvSpPr>
        <xdr:cNvPr id="855" name="n_4mainValue【公民館】&#10;一人当たり面積">
          <a:extLst>
            <a:ext uri="{FF2B5EF4-FFF2-40B4-BE49-F238E27FC236}">
              <a16:creationId xmlns:a16="http://schemas.microsoft.com/office/drawing/2014/main" id="{CD517E15-C577-461D-BDAC-70F3F3CE56D4}"/>
            </a:ext>
          </a:extLst>
        </xdr:cNvPr>
        <xdr:cNvSpPr txBox="1"/>
      </xdr:nvSpPr>
      <xdr:spPr>
        <a:xfrm>
          <a:off x="18421427" y="1719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1638D6D4-984A-4F4C-892C-532FADDBD77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AF414295-1168-4CB4-8024-E403D82A1CF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CA7610F9-86FD-40CC-AD13-1068E33A44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・学校施設以外の有形固定資産減価償却率が類似団体平均と比較して高くなっている。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・橋りょう・トンネルについては、橋りょう数が多く、その大半が昭和</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年代後半に整備され、老朽化が進んでいることから、比率は</a:t>
          </a:r>
          <a:r>
            <a:rPr kumimoji="1" lang="en-US" altLang="ja-JP" sz="1100" b="0" i="0" baseline="0">
              <a:solidFill>
                <a:schemeClr val="dk1"/>
              </a:solidFill>
              <a:effectLst/>
              <a:latin typeface="+mn-lt"/>
              <a:ea typeface="+mn-ea"/>
              <a:cs typeface="+mn-cs"/>
            </a:rPr>
            <a:t>77.0%</a:t>
          </a:r>
          <a:r>
            <a:rPr kumimoji="1" lang="ja-JP" altLang="ja-JP" sz="1100" b="0" i="0" baseline="0">
              <a:solidFill>
                <a:schemeClr val="dk1"/>
              </a:solidFill>
              <a:effectLst/>
              <a:latin typeface="+mn-lt"/>
              <a:ea typeface="+mn-ea"/>
              <a:cs typeface="+mn-cs"/>
            </a:rPr>
            <a:t>と類似団体平均よりも</a:t>
          </a:r>
          <a:r>
            <a:rPr kumimoji="1" lang="en-US" altLang="ja-JP" sz="1100" b="0" i="0" baseline="0">
              <a:solidFill>
                <a:schemeClr val="dk1"/>
              </a:solidFill>
              <a:effectLst/>
              <a:latin typeface="+mn-lt"/>
              <a:ea typeface="+mn-ea"/>
              <a:cs typeface="+mn-cs"/>
            </a:rPr>
            <a:t>10.7</a:t>
          </a:r>
          <a:r>
            <a:rPr kumimoji="1" lang="ja-JP" altLang="ja-JP" sz="1100" b="0" i="0" baseline="0">
              <a:solidFill>
                <a:schemeClr val="dk1"/>
              </a:solidFill>
              <a:effectLst/>
              <a:latin typeface="+mn-lt"/>
              <a:ea typeface="+mn-ea"/>
              <a:cs typeface="+mn-cs"/>
            </a:rPr>
            <a:t>ポイント高くなっている。今後も横手市橋梁長寿命化修繕計画に基づき、老朽化対策に取り組んでいく。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・認定こども園・幼稚園・保育所については、比率が</a:t>
          </a:r>
          <a:r>
            <a:rPr kumimoji="1" lang="en-US" altLang="ja-JP" sz="1100" b="0" i="0" baseline="0">
              <a:solidFill>
                <a:schemeClr val="dk1"/>
              </a:solidFill>
              <a:effectLst/>
              <a:latin typeface="+mn-lt"/>
              <a:ea typeface="+mn-ea"/>
              <a:cs typeface="+mn-cs"/>
            </a:rPr>
            <a:t>77.9%</a:t>
          </a:r>
          <a:r>
            <a:rPr kumimoji="1" lang="ja-JP" altLang="ja-JP" sz="1100" b="0" i="0" baseline="0">
              <a:solidFill>
                <a:schemeClr val="dk1"/>
              </a:solidFill>
              <a:effectLst/>
              <a:latin typeface="+mn-lt"/>
              <a:ea typeface="+mn-ea"/>
              <a:cs typeface="+mn-cs"/>
            </a:rPr>
            <a:t>で類似団体平均と比較して</a:t>
          </a:r>
          <a:r>
            <a:rPr kumimoji="1" lang="en-US" altLang="ja-JP" sz="1100" b="0" i="0" baseline="0">
              <a:solidFill>
                <a:schemeClr val="dk1"/>
              </a:solidFill>
              <a:effectLst/>
              <a:latin typeface="+mn-lt"/>
              <a:ea typeface="+mn-ea"/>
              <a:cs typeface="+mn-cs"/>
            </a:rPr>
            <a:t>21.4</a:t>
          </a:r>
          <a:r>
            <a:rPr kumimoji="1" lang="ja-JP" altLang="ja-JP" sz="1100" b="0" i="0" baseline="0">
              <a:solidFill>
                <a:schemeClr val="dk1"/>
              </a:solidFill>
              <a:effectLst/>
              <a:latin typeface="+mn-lt"/>
              <a:ea typeface="+mn-ea"/>
              <a:cs typeface="+mn-cs"/>
            </a:rPr>
            <a:t>ポイント高くなっているが、教育・保育施設整備計画および横手市公立保育所民営化計画に基づき、安全に配慮した老朽化対策を講じながら全公立保育所の民営化に取り組む。</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・公営住宅については、昭和</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年から</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年代前半に供給された木造住宅の老朽化の進行などにより、比率が</a:t>
          </a:r>
          <a:r>
            <a:rPr kumimoji="1" lang="en-US" altLang="ja-JP" sz="1100" b="0" i="0" baseline="0">
              <a:solidFill>
                <a:schemeClr val="dk1"/>
              </a:solidFill>
              <a:effectLst/>
              <a:latin typeface="+mn-lt"/>
              <a:ea typeface="+mn-ea"/>
              <a:cs typeface="+mn-cs"/>
            </a:rPr>
            <a:t>84.3.%</a:t>
          </a:r>
          <a:r>
            <a:rPr kumimoji="1" lang="ja-JP" altLang="ja-JP" sz="1100" b="0" i="0" baseline="0">
              <a:solidFill>
                <a:schemeClr val="dk1"/>
              </a:solidFill>
              <a:effectLst/>
              <a:latin typeface="+mn-lt"/>
              <a:ea typeface="+mn-ea"/>
              <a:cs typeface="+mn-cs"/>
            </a:rPr>
            <a:t>と類似団体平均より</a:t>
          </a:r>
          <a:r>
            <a:rPr kumimoji="1" lang="en-US" altLang="ja-JP" sz="1100" b="0" i="0" baseline="0">
              <a:solidFill>
                <a:schemeClr val="dk1"/>
              </a:solidFill>
              <a:effectLst/>
              <a:latin typeface="+mn-lt"/>
              <a:ea typeface="+mn-ea"/>
              <a:cs typeface="+mn-cs"/>
            </a:rPr>
            <a:t>14.4</a:t>
          </a:r>
          <a:r>
            <a:rPr kumimoji="1" lang="ja-JP" altLang="ja-JP" sz="1100" b="0" i="0" baseline="0">
              <a:solidFill>
                <a:schemeClr val="dk1"/>
              </a:solidFill>
              <a:effectLst/>
              <a:latin typeface="+mn-lt"/>
              <a:ea typeface="+mn-ea"/>
              <a:cs typeface="+mn-cs"/>
            </a:rPr>
            <a:t>ポイント高くなっているため、横手市市営住宅長寿命化計画に基づき、長寿命化を進めていく。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・児童館については比率が</a:t>
          </a:r>
          <a:r>
            <a:rPr kumimoji="1" lang="en-US" altLang="ja-JP" sz="1100" b="0" i="0" baseline="0">
              <a:solidFill>
                <a:schemeClr val="dk1"/>
              </a:solidFill>
              <a:effectLst/>
              <a:latin typeface="+mn-lt"/>
              <a:ea typeface="+mn-ea"/>
              <a:cs typeface="+mn-cs"/>
            </a:rPr>
            <a:t>89.4</a:t>
          </a:r>
          <a:r>
            <a:rPr kumimoji="1" lang="ja-JP" altLang="ja-JP" sz="1100" b="0" i="0" baseline="0">
              <a:solidFill>
                <a:schemeClr val="dk1"/>
              </a:solidFill>
              <a:effectLst/>
              <a:latin typeface="+mn-lt"/>
              <a:ea typeface="+mn-ea"/>
              <a:cs typeface="+mn-cs"/>
            </a:rPr>
            <a:t>％で類似団体平均より</a:t>
          </a:r>
          <a:r>
            <a:rPr kumimoji="1" lang="en-US" altLang="ja-JP" sz="1100" b="0" i="0" baseline="0">
              <a:solidFill>
                <a:schemeClr val="dk1"/>
              </a:solidFill>
              <a:effectLst/>
              <a:latin typeface="+mn-lt"/>
              <a:ea typeface="+mn-ea"/>
              <a:cs typeface="+mn-cs"/>
            </a:rPr>
            <a:t>29.2</a:t>
          </a:r>
          <a:r>
            <a:rPr kumimoji="1" lang="ja-JP" altLang="ja-JP" sz="1100" b="0" i="0" baseline="0">
              <a:solidFill>
                <a:schemeClr val="dk1"/>
              </a:solidFill>
              <a:effectLst/>
              <a:latin typeface="+mn-lt"/>
              <a:ea typeface="+mn-ea"/>
              <a:cs typeface="+mn-cs"/>
            </a:rPr>
            <a:t>ポイント高くなっている。今後も地元地域への譲渡等により施設数の適正化を進めていくと同時に、市有の児童館については適切に維持管理を実施していく。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・学校施設については比率が</a:t>
          </a:r>
          <a:r>
            <a:rPr kumimoji="1" lang="en-US" altLang="ja-JP" sz="1100" b="0" i="0" baseline="0">
              <a:solidFill>
                <a:schemeClr val="dk1"/>
              </a:solidFill>
              <a:effectLst/>
              <a:latin typeface="+mn-lt"/>
              <a:ea typeface="+mn-ea"/>
              <a:cs typeface="+mn-cs"/>
            </a:rPr>
            <a:t>43.6</a:t>
          </a:r>
          <a:r>
            <a:rPr kumimoji="1" lang="ja-JP" altLang="ja-JP" sz="1100" b="0" i="0" baseline="0">
              <a:solidFill>
                <a:schemeClr val="dk1"/>
              </a:solidFill>
              <a:effectLst/>
              <a:latin typeface="+mn-lt"/>
              <a:ea typeface="+mn-ea"/>
              <a:cs typeface="+mn-cs"/>
            </a:rPr>
            <a:t>％で対前年度で</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ポイント増加した。今後の統廃合は予定されておらず、生徒数の推移を見ながら校舎等の長寿命化を進めていく。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5982BC-B267-4207-8AD9-58FFC34C2D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3F7756-C0D5-4650-9ADE-B72D6837427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63254B-5C3E-4776-83E6-47336207B7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9585B3-47F5-48B1-958D-EDDAEBD6B13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44B430-795E-4F20-90BF-C7F2093EBD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9EC0A4-DC97-48B2-AB7C-94D12AA3C4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2356AF-CF0A-415C-BD8F-B2EA5D2B54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61A381-0FE6-4FCA-BDC4-A1EAC00853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080AC7-80AE-4231-9E8B-62FFF55234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E63B9DB-17BF-4C9D-BFEC-07BCA146FB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84,294
83,912
692.80
59,150,500
55,976,753
2,991,517
30,299,598
64,370,666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125BAF-5C9D-45B7-8828-EE2C824E7B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A5BAD0-1BD2-4F49-9320-F0BDDE1A12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04F45A-8808-4701-B25C-C7BA16ADF1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962D77-ED37-4358-87D0-0D3ACB8DE0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25BBDB-8DB2-49D0-9E7C-423DDD51A1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706AC45-FFB8-4089-AC08-24B3A3072DD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BD1C25-1509-44F3-9A0D-F20D97A777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99D9A9-977C-471F-A6D8-4F62A16711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74ADDB-B0B9-4133-BF93-0433BFB224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FAA1DFF-55BD-445B-AD88-DAFA46AC07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A6BB2D-9928-48A3-8882-CD61988DFB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9077C0-6D54-4798-8189-C79E4AAEF0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976CAB-F6A3-4A84-99EE-40EBDDDB0A9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6CE02E8-900E-42F2-894B-6081A25F02A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975041-2B7A-4546-971D-BA7F0861B4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5366B4-1FF5-4921-953B-549B0CBF3C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ED961B-A3CA-4F41-ADE5-88A56EC902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BF0020-749B-42EC-9FA0-7FA23699BBF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21CD18-5B77-4B7C-837D-5CA51DA84F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5461AE-CCE7-4108-AFF6-A30561B77C8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160FAB-63A6-4A13-A049-0EE839764B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57D9F6-B638-4D35-B880-0F21E8E343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4034C5-C076-466E-82CE-3CDD7A4EF94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039C434-ADA2-44B0-A694-7A32C2E6F2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53727A-2917-4FD5-A81A-96DA53FD0C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C22F03-1ED1-4E4D-B107-618ED05FCA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A1F0D1-FA97-4D56-BA82-17E38244A5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86AC78-EBF0-416D-A7CA-AA37541165E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18DAE6-6156-474A-92F5-8FF9C7E985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AEE4C0-7B2E-45D8-B6D8-B3FAF8C4FC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9D4B8B3-F6B8-49CE-AAD6-31BB4360FAF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DBD8CB-601D-4F2A-BA14-7AC6091E40C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EBD677F-F50A-4738-BC3C-816F2578E1B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661B12B-BAB5-4AE7-98DF-CBD7A8C450C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CDE2216-CD3E-4780-B1DE-0802919C96F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7C0AC89-9B5F-4342-BA09-4C79D1265C9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81E9214-C28D-45A4-9820-B6B0318A842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B8A9038-1340-42BD-9A0B-A26F26A223D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D822FD6-6B3E-46E4-A51A-2BD48724089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4DD8114-8999-4600-9491-9D80ADFEE91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65C9EB6-2437-4E1D-A709-05E620C330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1F15700-E944-4946-B585-F2FB7D64CC7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ACB8A71-6B7B-44AB-A9C3-8933006D3F4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32ADF77-D914-4FFA-9812-92127FDB37E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F49116B-4261-4B1B-9075-C9CB6DFE5F2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1CEA92B-EDF5-4508-8EE6-BBCFE2BBEA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id="{F2D60E77-64A6-4907-8581-D70AACCB1082}"/>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id="{8AA852C3-7E8A-4472-B3A8-A5D0C357ED57}"/>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id="{01C43A55-AD62-4CE4-8661-4119697A558A}"/>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id="{55E20472-755F-41B3-8F39-206AC905312C}"/>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id="{47CA3B04-ED1C-4E00-9704-0E67B32DA800}"/>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a:extLst>
            <a:ext uri="{FF2B5EF4-FFF2-40B4-BE49-F238E27FC236}">
              <a16:creationId xmlns:a16="http://schemas.microsoft.com/office/drawing/2014/main" id="{87D9B0C6-D5EC-44A6-9248-69C5E98E2D30}"/>
            </a:ext>
          </a:extLst>
        </xdr:cNvPr>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F3B9E7E0-2B91-4FBA-B4D5-65FB45BF3A9A}"/>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id="{C1A9C93A-9044-4C2C-A56A-0010ECC8C465}"/>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id="{02EDB5EB-50A4-48AF-BBB6-0CB94248AE9A}"/>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id="{4B8EE4CF-FC9A-41FF-B11D-7EB3C563D911}"/>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id="{043A58B9-9922-4C5C-9133-3CB6FD2158AB}"/>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92C112-A3A3-4934-AC89-462A0E202A3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3E7695-0318-4427-BD07-8538DC842C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EF5CD71-EB98-4939-9DF3-D49B6828F76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273FC7B-AF47-409F-9899-C63D702750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4E7A6E-859F-46C9-9AD4-D00B96820B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74" name="楕円 73">
          <a:extLst>
            <a:ext uri="{FF2B5EF4-FFF2-40B4-BE49-F238E27FC236}">
              <a16:creationId xmlns:a16="http://schemas.microsoft.com/office/drawing/2014/main" id="{77B57A9E-BB33-4AA8-B7CF-C24341876C23}"/>
            </a:ext>
          </a:extLst>
        </xdr:cNvPr>
        <xdr:cNvSpPr/>
      </xdr:nvSpPr>
      <xdr:spPr>
        <a:xfrm>
          <a:off x="4584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67508</xdr:rowOff>
    </xdr:from>
    <xdr:ext cx="405111" cy="259045"/>
    <xdr:sp macro="" textlink="">
      <xdr:nvSpPr>
        <xdr:cNvPr id="75" name="【図書館】&#10;有形固定資産減価償却率該当値テキスト">
          <a:extLst>
            <a:ext uri="{FF2B5EF4-FFF2-40B4-BE49-F238E27FC236}">
              <a16:creationId xmlns:a16="http://schemas.microsoft.com/office/drawing/2014/main" id="{83C0E819-910C-4403-91E9-5E5ACF8E48B6}"/>
            </a:ext>
          </a:extLst>
        </xdr:cNvPr>
        <xdr:cNvSpPr txBox="1"/>
      </xdr:nvSpPr>
      <xdr:spPr>
        <a:xfrm>
          <a:off x="4673600"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53158</xdr:rowOff>
    </xdr:from>
    <xdr:to>
      <xdr:col>20</xdr:col>
      <xdr:colOff>38100</xdr:colOff>
      <xdr:row>37</xdr:row>
      <xdr:rowOff>154758</xdr:rowOff>
    </xdr:to>
    <xdr:sp macro="" textlink="">
      <xdr:nvSpPr>
        <xdr:cNvPr id="76" name="楕円 75">
          <a:extLst>
            <a:ext uri="{FF2B5EF4-FFF2-40B4-BE49-F238E27FC236}">
              <a16:creationId xmlns:a16="http://schemas.microsoft.com/office/drawing/2014/main" id="{63B01305-29FB-4B0A-A253-1CD1B0966208}"/>
            </a:ext>
          </a:extLst>
        </xdr:cNvPr>
        <xdr:cNvSpPr/>
      </xdr:nvSpPr>
      <xdr:spPr>
        <a:xfrm>
          <a:off x="3746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103958</xdr:rowOff>
    </xdr:from>
    <xdr:to>
      <xdr:col>24</xdr:col>
      <xdr:colOff>63500</xdr:colOff>
      <xdr:row>37</xdr:row>
      <xdr:rowOff>139881</xdr:rowOff>
    </xdr:to>
    <xdr:cxnSp macro="">
      <xdr:nvCxnSpPr>
        <xdr:cNvPr id="77" name="直線コネクタ 76">
          <a:extLst>
            <a:ext uri="{FF2B5EF4-FFF2-40B4-BE49-F238E27FC236}">
              <a16:creationId xmlns:a16="http://schemas.microsoft.com/office/drawing/2014/main" id="{705EBAD9-DC8C-4595-A463-B8DE5537535F}"/>
            </a:ext>
          </a:extLst>
        </xdr:cNvPr>
        <xdr:cNvCxnSpPr/>
      </xdr:nvCxnSpPr>
      <xdr:spPr>
        <a:xfrm>
          <a:off x="3797300" y="64476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15603</xdr:rowOff>
    </xdr:from>
    <xdr:to>
      <xdr:col>15</xdr:col>
      <xdr:colOff>101600</xdr:colOff>
      <xdr:row>37</xdr:row>
      <xdr:rowOff>117203</xdr:rowOff>
    </xdr:to>
    <xdr:sp macro="" textlink="">
      <xdr:nvSpPr>
        <xdr:cNvPr id="78" name="楕円 77">
          <a:extLst>
            <a:ext uri="{FF2B5EF4-FFF2-40B4-BE49-F238E27FC236}">
              <a16:creationId xmlns:a16="http://schemas.microsoft.com/office/drawing/2014/main" id="{9724E9E7-ADA0-4AD1-AEEE-5C41CF114BC9}"/>
            </a:ext>
          </a:extLst>
        </xdr:cNvPr>
        <xdr:cNvSpPr/>
      </xdr:nvSpPr>
      <xdr:spPr>
        <a:xfrm>
          <a:off x="2857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66403</xdr:rowOff>
    </xdr:from>
    <xdr:to>
      <xdr:col>19</xdr:col>
      <xdr:colOff>177800</xdr:colOff>
      <xdr:row>37</xdr:row>
      <xdr:rowOff>103958</xdr:rowOff>
    </xdr:to>
    <xdr:cxnSp macro="">
      <xdr:nvCxnSpPr>
        <xdr:cNvPr id="79" name="直線コネクタ 78">
          <a:extLst>
            <a:ext uri="{FF2B5EF4-FFF2-40B4-BE49-F238E27FC236}">
              <a16:creationId xmlns:a16="http://schemas.microsoft.com/office/drawing/2014/main" id="{02136FF9-1625-4BFA-84BE-1ED9D9AB8216}"/>
            </a:ext>
          </a:extLst>
        </xdr:cNvPr>
        <xdr:cNvCxnSpPr/>
      </xdr:nvCxnSpPr>
      <xdr:spPr>
        <a:xfrm>
          <a:off x="2908300" y="641005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80" name="楕円 79">
          <a:extLst>
            <a:ext uri="{FF2B5EF4-FFF2-40B4-BE49-F238E27FC236}">
              <a16:creationId xmlns:a16="http://schemas.microsoft.com/office/drawing/2014/main" id="{310F2018-7C7F-478A-BD2C-C27B521D9869}"/>
            </a:ext>
          </a:extLst>
        </xdr:cNvPr>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66403</xdr:rowOff>
    </xdr:to>
    <xdr:cxnSp macro="">
      <xdr:nvCxnSpPr>
        <xdr:cNvPr id="81" name="直線コネクタ 80">
          <a:extLst>
            <a:ext uri="{FF2B5EF4-FFF2-40B4-BE49-F238E27FC236}">
              <a16:creationId xmlns:a16="http://schemas.microsoft.com/office/drawing/2014/main" id="{517E7C21-46AF-45F1-8A97-2DD8AEBA769A}"/>
            </a:ext>
          </a:extLst>
        </xdr:cNvPr>
        <xdr:cNvCxnSpPr/>
      </xdr:nvCxnSpPr>
      <xdr:spPr>
        <a:xfrm>
          <a:off x="2019300" y="63741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141333</xdr:rowOff>
    </xdr:from>
    <xdr:to>
      <xdr:col>6</xdr:col>
      <xdr:colOff>38100</xdr:colOff>
      <xdr:row>37</xdr:row>
      <xdr:rowOff>71483</xdr:rowOff>
    </xdr:to>
    <xdr:sp macro="" textlink="">
      <xdr:nvSpPr>
        <xdr:cNvPr id="82" name="楕円 81">
          <a:extLst>
            <a:ext uri="{FF2B5EF4-FFF2-40B4-BE49-F238E27FC236}">
              <a16:creationId xmlns:a16="http://schemas.microsoft.com/office/drawing/2014/main" id="{A653AA71-3910-4DB0-9205-5B0879EE83AD}"/>
            </a:ext>
          </a:extLst>
        </xdr:cNvPr>
        <xdr:cNvSpPr/>
      </xdr:nvSpPr>
      <xdr:spPr>
        <a:xfrm>
          <a:off x="1079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20683</xdr:rowOff>
    </xdr:from>
    <xdr:to>
      <xdr:col>10</xdr:col>
      <xdr:colOff>114300</xdr:colOff>
      <xdr:row>37</xdr:row>
      <xdr:rowOff>30480</xdr:rowOff>
    </xdr:to>
    <xdr:cxnSp macro="">
      <xdr:nvCxnSpPr>
        <xdr:cNvPr id="83" name="直線コネクタ 82">
          <a:extLst>
            <a:ext uri="{FF2B5EF4-FFF2-40B4-BE49-F238E27FC236}">
              <a16:creationId xmlns:a16="http://schemas.microsoft.com/office/drawing/2014/main" id="{6FF5263D-ED98-490D-92D6-9D0CA84F0CE4}"/>
            </a:ext>
          </a:extLst>
        </xdr:cNvPr>
        <xdr:cNvCxnSpPr/>
      </xdr:nvCxnSpPr>
      <xdr:spPr>
        <a:xfrm>
          <a:off x="1130300" y="636433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84" name="n_1aveValue【図書館】&#10;有形固定資産減価償却率">
          <a:extLst>
            <a:ext uri="{FF2B5EF4-FFF2-40B4-BE49-F238E27FC236}">
              <a16:creationId xmlns:a16="http://schemas.microsoft.com/office/drawing/2014/main" id="{ABBB7656-7D56-4A62-B25B-822D87FD5932}"/>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5" name="n_2aveValue【図書館】&#10;有形固定資産減価償却率">
          <a:extLst>
            <a:ext uri="{FF2B5EF4-FFF2-40B4-BE49-F238E27FC236}">
              <a16:creationId xmlns:a16="http://schemas.microsoft.com/office/drawing/2014/main" id="{1554DA0D-B2E2-4937-8429-40FC0775BF38}"/>
            </a:ext>
          </a:extLst>
        </xdr:cNvPr>
        <xdr:cNvSpPr txBox="1"/>
      </xdr:nvSpPr>
      <xdr:spPr>
        <a:xfrm>
          <a:off x="2705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86" name="n_3aveValue【図書館】&#10;有形固定資産減価償却率">
          <a:extLst>
            <a:ext uri="{FF2B5EF4-FFF2-40B4-BE49-F238E27FC236}">
              <a16:creationId xmlns:a16="http://schemas.microsoft.com/office/drawing/2014/main" id="{211476CB-58E9-43B1-B100-DE862610A69A}"/>
            </a:ext>
          </a:extLst>
        </xdr:cNvPr>
        <xdr:cNvSpPr txBox="1"/>
      </xdr:nvSpPr>
      <xdr:spPr>
        <a:xfrm>
          <a:off x="1816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macro="" textlink="">
      <xdr:nvSpPr>
        <xdr:cNvPr id="87" name="n_4aveValue【図書館】&#10;有形固定資産減価償却率">
          <a:extLst>
            <a:ext uri="{FF2B5EF4-FFF2-40B4-BE49-F238E27FC236}">
              <a16:creationId xmlns:a16="http://schemas.microsoft.com/office/drawing/2014/main" id="{83DB372F-828D-4EE0-819D-ED96544B40C3}"/>
            </a:ext>
          </a:extLst>
        </xdr:cNvPr>
        <xdr:cNvSpPr txBox="1"/>
      </xdr:nvSpPr>
      <xdr:spPr>
        <a:xfrm>
          <a:off x="927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145886</xdr:rowOff>
    </xdr:from>
    <xdr:ext cx="405111" cy="259045"/>
    <xdr:sp macro="" textlink="">
      <xdr:nvSpPr>
        <xdr:cNvPr id="88" name="n_1mainValue【図書館】&#10;有形固定資産減価償却率">
          <a:extLst>
            <a:ext uri="{FF2B5EF4-FFF2-40B4-BE49-F238E27FC236}">
              <a16:creationId xmlns:a16="http://schemas.microsoft.com/office/drawing/2014/main" id="{8AAF0B5E-1D45-44BB-85E6-B90983E9EAB0}"/>
            </a:ext>
          </a:extLst>
        </xdr:cNvPr>
        <xdr:cNvSpPr txBox="1"/>
      </xdr:nvSpPr>
      <xdr:spPr>
        <a:xfrm>
          <a:off x="35820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9" name="n_2mainValue【図書館】&#10;有形固定資産減価償却率">
          <a:extLst>
            <a:ext uri="{FF2B5EF4-FFF2-40B4-BE49-F238E27FC236}">
              <a16:creationId xmlns:a16="http://schemas.microsoft.com/office/drawing/2014/main" id="{4F2D4F73-6B06-49F7-8839-9D5CED169E9F}"/>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90" name="n_3mainValue【図書館】&#10;有形固定資産減価償却率">
          <a:extLst>
            <a:ext uri="{FF2B5EF4-FFF2-40B4-BE49-F238E27FC236}">
              <a16:creationId xmlns:a16="http://schemas.microsoft.com/office/drawing/2014/main" id="{AB65D972-545F-40DF-9AE5-9F654D9E5115}"/>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62610</xdr:rowOff>
    </xdr:from>
    <xdr:ext cx="405111" cy="259045"/>
    <xdr:sp macro="" textlink="">
      <xdr:nvSpPr>
        <xdr:cNvPr id="91" name="n_4mainValue【図書館】&#10;有形固定資産減価償却率">
          <a:extLst>
            <a:ext uri="{FF2B5EF4-FFF2-40B4-BE49-F238E27FC236}">
              <a16:creationId xmlns:a16="http://schemas.microsoft.com/office/drawing/2014/main" id="{3D8A6A28-E76A-411F-868E-85CEFAFFDEBF}"/>
            </a:ext>
          </a:extLst>
        </xdr:cNvPr>
        <xdr:cNvSpPr txBox="1"/>
      </xdr:nvSpPr>
      <xdr:spPr>
        <a:xfrm>
          <a:off x="927744" y="640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2A98E25-641D-42F5-A14A-CD17A4158D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6C869A6-5C54-4DF3-9771-31FBF7E613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BCE4863-2E95-4EF9-9F44-FD809E8E84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3943229-90C5-4B1E-8782-8734B75297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9C53BAD-1449-4E9A-B1A8-BD07C98F1B6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0CCC1D9-81FF-4922-8BD8-96BCCBCD56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670E131-CFAA-4C40-B8CB-D9F9B5DC5CE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C0FF716-0F9D-439B-BEB6-92060538B4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94F2050-C436-4174-882A-7F97A456546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D05FCFD-2F79-4A93-93F5-D5B398F8C1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D5424E6-A852-482B-B84B-4D89021358F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4B17266-4E40-4D38-BA00-55FAC514D17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7BF3A09-951F-49BF-920E-6EE17C6B89A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FA6D92B-F5CC-4F54-A132-2F21CA31EBE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D8A8D46-D565-4692-84BC-B9F06FE638F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C11175E-742F-45EE-B5DE-7CE22416531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60CD4F4-200D-45BA-965E-E44B583A2E8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C523A5A-48DE-43CA-8A2F-28C9E736170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CD73951-3D5A-4846-BA0B-A958419827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7E873E8-4165-4A63-887A-66EB1C26CB4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D7A7509-AFE7-4BBB-A3FD-F2B5B5EA7A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a16="http://schemas.microsoft.com/office/drawing/2014/main" id="{5ECBB4D1-E098-4360-9194-023F4A969FCA}"/>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a16="http://schemas.microsoft.com/office/drawing/2014/main" id="{B6291F62-0ADC-42EE-87F5-1D653CC140C0}"/>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a16="http://schemas.microsoft.com/office/drawing/2014/main" id="{82522090-E911-4A67-BCD5-0C4A7B1A28E8}"/>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7BA1A01-463C-47AD-AD23-F1CF9DF9CA0A}"/>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937C8BA8-FF35-458E-9F7A-7A8DAF8C93A7}"/>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152417</xdr:rowOff>
    </xdr:from>
    <xdr:ext cx="469744" cy="259045"/>
    <xdr:sp macro="" textlink="">
      <xdr:nvSpPr>
        <xdr:cNvPr id="118" name="【図書館】&#10;一人当たり面積平均値テキスト">
          <a:extLst>
            <a:ext uri="{FF2B5EF4-FFF2-40B4-BE49-F238E27FC236}">
              <a16:creationId xmlns:a16="http://schemas.microsoft.com/office/drawing/2014/main" id="{032E245F-52DC-4F89-9A9C-609A000CD7A9}"/>
            </a:ext>
          </a:extLst>
        </xdr:cNvPr>
        <xdr:cNvSpPr txBox="1"/>
      </xdr:nvSpPr>
      <xdr:spPr>
        <a:xfrm>
          <a:off x="10515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a16="http://schemas.microsoft.com/office/drawing/2014/main" id="{58C5E6E9-7C21-47C2-9BC6-95F36AD31454}"/>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a16="http://schemas.microsoft.com/office/drawing/2014/main" id="{5C1F8BA1-D015-46D8-A210-AA49F06ACA32}"/>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a:extLst>
            <a:ext uri="{FF2B5EF4-FFF2-40B4-BE49-F238E27FC236}">
              <a16:creationId xmlns:a16="http://schemas.microsoft.com/office/drawing/2014/main" id="{484760F6-A2B1-4096-9AB2-0AADFB5D31B9}"/>
            </a:ext>
          </a:extLst>
        </xdr:cNvPr>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a:extLst>
            <a:ext uri="{FF2B5EF4-FFF2-40B4-BE49-F238E27FC236}">
              <a16:creationId xmlns:a16="http://schemas.microsoft.com/office/drawing/2014/main" id="{C80CA7FE-2B04-46BA-A643-28D969D6C17E}"/>
            </a:ext>
          </a:extLst>
        </xdr:cNvPr>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a:extLst>
            <a:ext uri="{FF2B5EF4-FFF2-40B4-BE49-F238E27FC236}">
              <a16:creationId xmlns:a16="http://schemas.microsoft.com/office/drawing/2014/main" id="{DCC30C50-1BC6-4BC9-AD8F-684D77BC259D}"/>
            </a:ext>
          </a:extLst>
        </xdr:cNvPr>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2570A14-1790-4CD2-BD88-9E264BAE1B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B6BB1D-DA58-4378-80D2-C9BB0ADE95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9BD97FE-B05C-414A-96E7-23B32EE471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E1F40DA-7967-4A15-A0F0-2262DDBB9F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0A06AC0-DFA7-4A88-8BF9-D8E2D2DC90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9" name="楕円 128">
          <a:extLst>
            <a:ext uri="{FF2B5EF4-FFF2-40B4-BE49-F238E27FC236}">
              <a16:creationId xmlns:a16="http://schemas.microsoft.com/office/drawing/2014/main" id="{7736D8E7-A528-4F4B-8FA9-1FADDF81736F}"/>
            </a:ext>
          </a:extLst>
        </xdr:cNvPr>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2557</xdr:rowOff>
    </xdr:from>
    <xdr:ext cx="469744" cy="259045"/>
    <xdr:sp macro="" textlink="">
      <xdr:nvSpPr>
        <xdr:cNvPr id="130" name="【図書館】&#10;一人当たり面積該当値テキスト">
          <a:extLst>
            <a:ext uri="{FF2B5EF4-FFF2-40B4-BE49-F238E27FC236}">
              <a16:creationId xmlns:a16="http://schemas.microsoft.com/office/drawing/2014/main" id="{826D0725-9BA5-4BCF-A179-AA17DE923C1B}"/>
            </a:ext>
          </a:extLst>
        </xdr:cNvPr>
        <xdr:cNvSpPr txBox="1"/>
      </xdr:nvSpPr>
      <xdr:spPr>
        <a:xfrm>
          <a:off x="10515600"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160274</xdr:rowOff>
    </xdr:from>
    <xdr:to>
      <xdr:col>50</xdr:col>
      <xdr:colOff>165100</xdr:colOff>
      <xdr:row>40</xdr:row>
      <xdr:rowOff>90424</xdr:rowOff>
    </xdr:to>
    <xdr:sp macro="" textlink="">
      <xdr:nvSpPr>
        <xdr:cNvPr id="131" name="楕円 130">
          <a:extLst>
            <a:ext uri="{FF2B5EF4-FFF2-40B4-BE49-F238E27FC236}">
              <a16:creationId xmlns:a16="http://schemas.microsoft.com/office/drawing/2014/main" id="{6107FBFE-B011-4641-983A-8299FE41A138}"/>
            </a:ext>
          </a:extLst>
        </xdr:cNvPr>
        <xdr:cNvSpPr/>
      </xdr:nvSpPr>
      <xdr:spPr>
        <a:xfrm>
          <a:off x="9588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39624</xdr:rowOff>
    </xdr:to>
    <xdr:cxnSp macro="">
      <xdr:nvCxnSpPr>
        <xdr:cNvPr id="132" name="直線コネクタ 131">
          <a:extLst>
            <a:ext uri="{FF2B5EF4-FFF2-40B4-BE49-F238E27FC236}">
              <a16:creationId xmlns:a16="http://schemas.microsoft.com/office/drawing/2014/main" id="{3654E013-39BC-47CD-B1A3-394E3EF5C207}"/>
            </a:ext>
          </a:extLst>
        </xdr:cNvPr>
        <xdr:cNvCxnSpPr/>
      </xdr:nvCxnSpPr>
      <xdr:spPr>
        <a:xfrm flipV="1">
          <a:off x="9639300" y="6888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164846</xdr:rowOff>
    </xdr:from>
    <xdr:to>
      <xdr:col>46</xdr:col>
      <xdr:colOff>38100</xdr:colOff>
      <xdr:row>40</xdr:row>
      <xdr:rowOff>94996</xdr:rowOff>
    </xdr:to>
    <xdr:sp macro="" textlink="">
      <xdr:nvSpPr>
        <xdr:cNvPr id="133" name="楕円 132">
          <a:extLst>
            <a:ext uri="{FF2B5EF4-FFF2-40B4-BE49-F238E27FC236}">
              <a16:creationId xmlns:a16="http://schemas.microsoft.com/office/drawing/2014/main" id="{4E7A51BA-324E-45CB-BF9D-4AC1F9F24E6E}"/>
            </a:ext>
          </a:extLst>
        </xdr:cNvPr>
        <xdr:cNvSpPr/>
      </xdr:nvSpPr>
      <xdr:spPr>
        <a:xfrm>
          <a:off x="8699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39624</xdr:rowOff>
    </xdr:from>
    <xdr:to>
      <xdr:col>50</xdr:col>
      <xdr:colOff>114300</xdr:colOff>
      <xdr:row>40</xdr:row>
      <xdr:rowOff>44196</xdr:rowOff>
    </xdr:to>
    <xdr:cxnSp macro="">
      <xdr:nvCxnSpPr>
        <xdr:cNvPr id="134" name="直線コネクタ 133">
          <a:extLst>
            <a:ext uri="{FF2B5EF4-FFF2-40B4-BE49-F238E27FC236}">
              <a16:creationId xmlns:a16="http://schemas.microsoft.com/office/drawing/2014/main" id="{530CEC97-55A0-4714-9C99-61B3F48601BD}"/>
            </a:ext>
          </a:extLst>
        </xdr:cNvPr>
        <xdr:cNvCxnSpPr/>
      </xdr:nvCxnSpPr>
      <xdr:spPr>
        <a:xfrm flipV="1">
          <a:off x="8750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169418</xdr:rowOff>
    </xdr:from>
    <xdr:to>
      <xdr:col>41</xdr:col>
      <xdr:colOff>101600</xdr:colOff>
      <xdr:row>40</xdr:row>
      <xdr:rowOff>99568</xdr:rowOff>
    </xdr:to>
    <xdr:sp macro="" textlink="">
      <xdr:nvSpPr>
        <xdr:cNvPr id="135" name="楕円 134">
          <a:extLst>
            <a:ext uri="{FF2B5EF4-FFF2-40B4-BE49-F238E27FC236}">
              <a16:creationId xmlns:a16="http://schemas.microsoft.com/office/drawing/2014/main" id="{8E398F90-279B-47D9-8F00-EA0F903AF569}"/>
            </a:ext>
          </a:extLst>
        </xdr:cNvPr>
        <xdr:cNvSpPr/>
      </xdr:nvSpPr>
      <xdr:spPr>
        <a:xfrm>
          <a:off x="7810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44196</xdr:rowOff>
    </xdr:from>
    <xdr:to>
      <xdr:col>45</xdr:col>
      <xdr:colOff>177800</xdr:colOff>
      <xdr:row>40</xdr:row>
      <xdr:rowOff>48768</xdr:rowOff>
    </xdr:to>
    <xdr:cxnSp macro="">
      <xdr:nvCxnSpPr>
        <xdr:cNvPr id="136" name="直線コネクタ 135">
          <a:extLst>
            <a:ext uri="{FF2B5EF4-FFF2-40B4-BE49-F238E27FC236}">
              <a16:creationId xmlns:a16="http://schemas.microsoft.com/office/drawing/2014/main" id="{B9F270D8-399A-4956-8889-4960918C9B72}"/>
            </a:ext>
          </a:extLst>
        </xdr:cNvPr>
        <xdr:cNvCxnSpPr/>
      </xdr:nvCxnSpPr>
      <xdr:spPr>
        <a:xfrm flipV="1">
          <a:off x="7861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169418</xdr:rowOff>
    </xdr:from>
    <xdr:to>
      <xdr:col>36</xdr:col>
      <xdr:colOff>165100</xdr:colOff>
      <xdr:row>40</xdr:row>
      <xdr:rowOff>99568</xdr:rowOff>
    </xdr:to>
    <xdr:sp macro="" textlink="">
      <xdr:nvSpPr>
        <xdr:cNvPr id="137" name="楕円 136">
          <a:extLst>
            <a:ext uri="{FF2B5EF4-FFF2-40B4-BE49-F238E27FC236}">
              <a16:creationId xmlns:a16="http://schemas.microsoft.com/office/drawing/2014/main" id="{EDA41EED-68E4-4385-88D6-5E590094ECA3}"/>
            </a:ext>
          </a:extLst>
        </xdr:cNvPr>
        <xdr:cNvSpPr/>
      </xdr:nvSpPr>
      <xdr:spPr>
        <a:xfrm>
          <a:off x="6921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48768</xdr:rowOff>
    </xdr:from>
    <xdr:to>
      <xdr:col>41</xdr:col>
      <xdr:colOff>50800</xdr:colOff>
      <xdr:row>40</xdr:row>
      <xdr:rowOff>48768</xdr:rowOff>
    </xdr:to>
    <xdr:cxnSp macro="">
      <xdr:nvCxnSpPr>
        <xdr:cNvPr id="138" name="直線コネクタ 137">
          <a:extLst>
            <a:ext uri="{FF2B5EF4-FFF2-40B4-BE49-F238E27FC236}">
              <a16:creationId xmlns:a16="http://schemas.microsoft.com/office/drawing/2014/main" id="{0D55C6E1-B8CA-4DF4-B1B6-F8E3A3E004B7}"/>
            </a:ext>
          </a:extLst>
        </xdr:cNvPr>
        <xdr:cNvCxnSpPr/>
      </xdr:nvCxnSpPr>
      <xdr:spPr>
        <a:xfrm>
          <a:off x="6972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104411</xdr:rowOff>
    </xdr:from>
    <xdr:ext cx="469744" cy="259045"/>
    <xdr:sp macro="" textlink="">
      <xdr:nvSpPr>
        <xdr:cNvPr id="139" name="n_1aveValue【図書館】&#10;一人当たり面積">
          <a:extLst>
            <a:ext uri="{FF2B5EF4-FFF2-40B4-BE49-F238E27FC236}">
              <a16:creationId xmlns:a16="http://schemas.microsoft.com/office/drawing/2014/main" id="{02AF0D02-F78A-4AF0-A885-1F3DAEBDE1F4}"/>
            </a:ext>
          </a:extLst>
        </xdr:cNvPr>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a:extLst>
            <a:ext uri="{FF2B5EF4-FFF2-40B4-BE49-F238E27FC236}">
              <a16:creationId xmlns:a16="http://schemas.microsoft.com/office/drawing/2014/main" id="{C4D4797D-B16A-4C1E-B468-23EF3F855805}"/>
            </a:ext>
          </a:extLst>
        </xdr:cNvPr>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a:extLst>
            <a:ext uri="{FF2B5EF4-FFF2-40B4-BE49-F238E27FC236}">
              <a16:creationId xmlns:a16="http://schemas.microsoft.com/office/drawing/2014/main" id="{A88C2FCA-859E-4E33-91F7-CAE6FABC4128}"/>
            </a:ext>
          </a:extLst>
        </xdr:cNvPr>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2" name="n_4aveValue【図書館】&#10;一人当たり面積">
          <a:extLst>
            <a:ext uri="{FF2B5EF4-FFF2-40B4-BE49-F238E27FC236}">
              <a16:creationId xmlns:a16="http://schemas.microsoft.com/office/drawing/2014/main" id="{B7C439D8-A120-4DB7-BE5B-6A4D318D8C86}"/>
            </a:ext>
          </a:extLst>
        </xdr:cNvPr>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106951</xdr:rowOff>
    </xdr:from>
    <xdr:ext cx="469744" cy="259045"/>
    <xdr:sp macro="" textlink="">
      <xdr:nvSpPr>
        <xdr:cNvPr id="143" name="n_1mainValue【図書館】&#10;一人当たり面積">
          <a:extLst>
            <a:ext uri="{FF2B5EF4-FFF2-40B4-BE49-F238E27FC236}">
              <a16:creationId xmlns:a16="http://schemas.microsoft.com/office/drawing/2014/main" id="{265C8797-0C8D-4B22-8C38-7BC89B3E0FAA}"/>
            </a:ext>
          </a:extLst>
        </xdr:cNvPr>
        <xdr:cNvSpPr txBox="1"/>
      </xdr:nvSpPr>
      <xdr:spPr>
        <a:xfrm>
          <a:off x="93917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111523</xdr:rowOff>
    </xdr:from>
    <xdr:ext cx="469744" cy="259045"/>
    <xdr:sp macro="" textlink="">
      <xdr:nvSpPr>
        <xdr:cNvPr id="144" name="n_2mainValue【図書館】&#10;一人当たり面積">
          <a:extLst>
            <a:ext uri="{FF2B5EF4-FFF2-40B4-BE49-F238E27FC236}">
              <a16:creationId xmlns:a16="http://schemas.microsoft.com/office/drawing/2014/main" id="{D81D6A1B-0313-41BE-8F5E-C36A62F93EF2}"/>
            </a:ext>
          </a:extLst>
        </xdr:cNvPr>
        <xdr:cNvSpPr txBox="1"/>
      </xdr:nvSpPr>
      <xdr:spPr>
        <a:xfrm>
          <a:off x="8515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116095</xdr:rowOff>
    </xdr:from>
    <xdr:ext cx="469744" cy="259045"/>
    <xdr:sp macro="" textlink="">
      <xdr:nvSpPr>
        <xdr:cNvPr id="145" name="n_3mainValue【図書館】&#10;一人当たり面積">
          <a:extLst>
            <a:ext uri="{FF2B5EF4-FFF2-40B4-BE49-F238E27FC236}">
              <a16:creationId xmlns:a16="http://schemas.microsoft.com/office/drawing/2014/main" id="{430DA21C-C598-499B-AB83-2800B4AEA1C5}"/>
            </a:ext>
          </a:extLst>
        </xdr:cNvPr>
        <xdr:cNvSpPr txBox="1"/>
      </xdr:nvSpPr>
      <xdr:spPr>
        <a:xfrm>
          <a:off x="7626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116095</xdr:rowOff>
    </xdr:from>
    <xdr:ext cx="469744" cy="259045"/>
    <xdr:sp macro="" textlink="">
      <xdr:nvSpPr>
        <xdr:cNvPr id="146" name="n_4mainValue【図書館】&#10;一人当たり面積">
          <a:extLst>
            <a:ext uri="{FF2B5EF4-FFF2-40B4-BE49-F238E27FC236}">
              <a16:creationId xmlns:a16="http://schemas.microsoft.com/office/drawing/2014/main" id="{4303A8A1-C535-4B14-B78F-5707A2F131EB}"/>
            </a:ext>
          </a:extLst>
        </xdr:cNvPr>
        <xdr:cNvSpPr txBox="1"/>
      </xdr:nvSpPr>
      <xdr:spPr>
        <a:xfrm>
          <a:off x="6737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48B36CE-B1B5-43EC-8E3C-81BFD917F7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E249BD8-A26A-4E4C-8EF0-0A85B6413A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DCB646F-D800-411E-84D3-AD8BFF18CA3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518F74B-DBA1-4F41-9093-20905A7AB1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91C5C4F-84C9-4A9B-B448-DA2D33ACD4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5E3469F-DB28-4D97-99EC-E1A011B0ED3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990BC64-4C1F-4568-9BB2-968D935B9A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B3B1CAE-0175-4BCA-AFD9-487D58D551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1229020-DA27-4BD5-9998-3F2E1B1549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520E040-1D6F-4B07-8693-CDC230C016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6F43692-D09F-4D7C-8DD5-C55F8D9AF3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810742E-2F69-4DC1-B7A2-A896C94237D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670BF88-E832-475B-A1AA-8609A6E2D3B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A487CD1-47BE-41E7-9F3B-84684B7DA17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0043B89-FAE3-4FB5-A648-6210C30704C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ADD3C7A-4460-4D7C-9E5C-37D348AFAB3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DA52989-9BC9-4564-A0C6-EE56A043515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F21C889-BACA-47B9-96AC-4013D74EEC1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A4FC68C-7DDA-4457-9B45-B9C888D8F68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AB3C67D-48E0-42AE-A537-431C18E2F25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267ED56-ACEF-47EA-97C9-FFB09CE69CA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5231192-A622-4078-843D-053C1666045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3434386-6AB7-4A93-A99C-3E9467A962A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91E3FB7-9D72-4265-9443-2156B230E36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a16="http://schemas.microsoft.com/office/drawing/2014/main" id="{099133E9-B16F-4DEF-A3FD-7829DA537875}"/>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5CCD842-6178-4509-9B30-7A232767F744}"/>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a16="http://schemas.microsoft.com/office/drawing/2014/main" id="{F31E67A7-53AD-4F0E-90FD-07B0F570C421}"/>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3ED16D2-101B-48DE-B3DB-4DDFA6863FB9}"/>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4D21814F-5CE6-4550-9CDD-7CC6C3CDF831}"/>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F2A20FB-4D9C-45F0-9874-B47C196782B9}"/>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a16="http://schemas.microsoft.com/office/drawing/2014/main" id="{EFE90288-75C7-4414-A116-8872457198E3}"/>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a16="http://schemas.microsoft.com/office/drawing/2014/main" id="{109841DA-2341-45E6-8893-77AD113528DC}"/>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a:extLst>
            <a:ext uri="{FF2B5EF4-FFF2-40B4-BE49-F238E27FC236}">
              <a16:creationId xmlns:a16="http://schemas.microsoft.com/office/drawing/2014/main" id="{328AF813-1E50-4C52-B20C-9F1D43A875E4}"/>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id="{0CBBEE60-09B4-4CD4-920F-1559D958E6CB}"/>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id="{14251CC5-F261-40CE-9571-D154E2B7A4F9}"/>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AC448A-2891-40C8-A612-209B77A620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E65E326-F476-4670-AA1B-1774355743F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5D76174-9782-427D-BD05-BE83E4112C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633A5A-5E97-485C-A25D-6E80D0352A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B734DEC-24AE-4BED-8895-C26E2913A4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59690</xdr:rowOff>
    </xdr:from>
    <xdr:to>
      <xdr:col>24</xdr:col>
      <xdr:colOff>114300</xdr:colOff>
      <xdr:row>62</xdr:row>
      <xdr:rowOff>161290</xdr:rowOff>
    </xdr:to>
    <xdr:sp macro="" textlink="">
      <xdr:nvSpPr>
        <xdr:cNvPr id="187" name="楕円 186">
          <a:extLst>
            <a:ext uri="{FF2B5EF4-FFF2-40B4-BE49-F238E27FC236}">
              <a16:creationId xmlns:a16="http://schemas.microsoft.com/office/drawing/2014/main" id="{4C4E3CB2-F03B-4C60-ADF2-25AB2B29EA48}"/>
            </a:ext>
          </a:extLst>
        </xdr:cNvPr>
        <xdr:cNvSpPr/>
      </xdr:nvSpPr>
      <xdr:spPr>
        <a:xfrm>
          <a:off x="4584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38117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CFB7A32-5621-46EC-893E-D9FE1EC143BC}"/>
            </a:ext>
          </a:extLst>
        </xdr:cNvPr>
        <xdr:cNvSpPr txBox="1"/>
      </xdr:nvSpPr>
      <xdr:spPr>
        <a:xfrm>
          <a:off x="46736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23495</xdr:rowOff>
    </xdr:from>
    <xdr:to>
      <xdr:col>20</xdr:col>
      <xdr:colOff>38100</xdr:colOff>
      <xdr:row>62</xdr:row>
      <xdr:rowOff>125095</xdr:rowOff>
    </xdr:to>
    <xdr:sp macro="" textlink="">
      <xdr:nvSpPr>
        <xdr:cNvPr id="189" name="楕円 188">
          <a:extLst>
            <a:ext uri="{FF2B5EF4-FFF2-40B4-BE49-F238E27FC236}">
              <a16:creationId xmlns:a16="http://schemas.microsoft.com/office/drawing/2014/main" id="{117C02FF-AA01-4781-91AE-C3D45AA008E1}"/>
            </a:ext>
          </a:extLst>
        </xdr:cNvPr>
        <xdr:cNvSpPr/>
      </xdr:nvSpPr>
      <xdr:spPr>
        <a:xfrm>
          <a:off x="3746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74295</xdr:rowOff>
    </xdr:from>
    <xdr:to>
      <xdr:col>24</xdr:col>
      <xdr:colOff>63500</xdr:colOff>
      <xdr:row>62</xdr:row>
      <xdr:rowOff>110490</xdr:rowOff>
    </xdr:to>
    <xdr:cxnSp macro="">
      <xdr:nvCxnSpPr>
        <xdr:cNvPr id="190" name="直線コネクタ 189">
          <a:extLst>
            <a:ext uri="{FF2B5EF4-FFF2-40B4-BE49-F238E27FC236}">
              <a16:creationId xmlns:a16="http://schemas.microsoft.com/office/drawing/2014/main" id="{39840015-44A3-4A80-B4DF-6CD4144184BC}"/>
            </a:ext>
          </a:extLst>
        </xdr:cNvPr>
        <xdr:cNvCxnSpPr/>
      </xdr:nvCxnSpPr>
      <xdr:spPr>
        <a:xfrm>
          <a:off x="3797300" y="107041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168275</xdr:rowOff>
    </xdr:from>
    <xdr:to>
      <xdr:col>15</xdr:col>
      <xdr:colOff>101600</xdr:colOff>
      <xdr:row>62</xdr:row>
      <xdr:rowOff>98425</xdr:rowOff>
    </xdr:to>
    <xdr:sp macro="" textlink="">
      <xdr:nvSpPr>
        <xdr:cNvPr id="191" name="楕円 190">
          <a:extLst>
            <a:ext uri="{FF2B5EF4-FFF2-40B4-BE49-F238E27FC236}">
              <a16:creationId xmlns:a16="http://schemas.microsoft.com/office/drawing/2014/main" id="{D7149C79-85FC-4468-A948-FA2233F7A231}"/>
            </a:ext>
          </a:extLst>
        </xdr:cNvPr>
        <xdr:cNvSpPr/>
      </xdr:nvSpPr>
      <xdr:spPr>
        <a:xfrm>
          <a:off x="2857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47625</xdr:rowOff>
    </xdr:from>
    <xdr:to>
      <xdr:col>19</xdr:col>
      <xdr:colOff>177800</xdr:colOff>
      <xdr:row>62</xdr:row>
      <xdr:rowOff>74295</xdr:rowOff>
    </xdr:to>
    <xdr:cxnSp macro="">
      <xdr:nvCxnSpPr>
        <xdr:cNvPr id="192" name="直線コネクタ 191">
          <a:extLst>
            <a:ext uri="{FF2B5EF4-FFF2-40B4-BE49-F238E27FC236}">
              <a16:creationId xmlns:a16="http://schemas.microsoft.com/office/drawing/2014/main" id="{048592EC-4369-453C-B26E-D29F21EB100D}"/>
            </a:ext>
          </a:extLst>
        </xdr:cNvPr>
        <xdr:cNvCxnSpPr/>
      </xdr:nvCxnSpPr>
      <xdr:spPr>
        <a:xfrm>
          <a:off x="2908300" y="106775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3" name="楕円 192">
          <a:extLst>
            <a:ext uri="{FF2B5EF4-FFF2-40B4-BE49-F238E27FC236}">
              <a16:creationId xmlns:a16="http://schemas.microsoft.com/office/drawing/2014/main" id="{CAC06249-FDCC-48BE-9CB6-F7D340A165D7}"/>
            </a:ext>
          </a:extLst>
        </xdr:cNvPr>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47625</xdr:rowOff>
    </xdr:to>
    <xdr:cxnSp macro="">
      <xdr:nvCxnSpPr>
        <xdr:cNvPr id="194" name="直線コネクタ 193">
          <a:extLst>
            <a:ext uri="{FF2B5EF4-FFF2-40B4-BE49-F238E27FC236}">
              <a16:creationId xmlns:a16="http://schemas.microsoft.com/office/drawing/2014/main" id="{6D75AB69-5613-402B-96A7-0D949083D0F0}"/>
            </a:ext>
          </a:extLst>
        </xdr:cNvPr>
        <xdr:cNvCxnSpPr/>
      </xdr:nvCxnSpPr>
      <xdr:spPr>
        <a:xfrm>
          <a:off x="2019300" y="10641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99695</xdr:rowOff>
    </xdr:from>
    <xdr:to>
      <xdr:col>6</xdr:col>
      <xdr:colOff>38100</xdr:colOff>
      <xdr:row>62</xdr:row>
      <xdr:rowOff>29845</xdr:rowOff>
    </xdr:to>
    <xdr:sp macro="" textlink="">
      <xdr:nvSpPr>
        <xdr:cNvPr id="195" name="楕円 194">
          <a:extLst>
            <a:ext uri="{FF2B5EF4-FFF2-40B4-BE49-F238E27FC236}">
              <a16:creationId xmlns:a16="http://schemas.microsoft.com/office/drawing/2014/main" id="{C26AA8B2-6DB7-4A24-B2FD-9082C526F48A}"/>
            </a:ext>
          </a:extLst>
        </xdr:cNvPr>
        <xdr:cNvSpPr/>
      </xdr:nvSpPr>
      <xdr:spPr>
        <a:xfrm>
          <a:off x="1079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150495</xdr:rowOff>
    </xdr:from>
    <xdr:to>
      <xdr:col>10</xdr:col>
      <xdr:colOff>114300</xdr:colOff>
      <xdr:row>62</xdr:row>
      <xdr:rowOff>11430</xdr:rowOff>
    </xdr:to>
    <xdr:cxnSp macro="">
      <xdr:nvCxnSpPr>
        <xdr:cNvPr id="196" name="直線コネクタ 195">
          <a:extLst>
            <a:ext uri="{FF2B5EF4-FFF2-40B4-BE49-F238E27FC236}">
              <a16:creationId xmlns:a16="http://schemas.microsoft.com/office/drawing/2014/main" id="{3C14CE31-7E38-45FA-818B-102F07C88401}"/>
            </a:ext>
          </a:extLst>
        </xdr:cNvPr>
        <xdr:cNvCxnSpPr/>
      </xdr:nvCxnSpPr>
      <xdr:spPr>
        <a:xfrm>
          <a:off x="1130300" y="106089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134E87E1-8170-433D-A4A7-966AC0ECED92}"/>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8" name="n_2aveValue【体育館・プール】&#10;有形固定資産減価償却率">
          <a:extLst>
            <a:ext uri="{FF2B5EF4-FFF2-40B4-BE49-F238E27FC236}">
              <a16:creationId xmlns:a16="http://schemas.microsoft.com/office/drawing/2014/main" id="{A1D187BD-D103-4AAC-B005-D1F24365BF51}"/>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a:extLst>
            <a:ext uri="{FF2B5EF4-FFF2-40B4-BE49-F238E27FC236}">
              <a16:creationId xmlns:a16="http://schemas.microsoft.com/office/drawing/2014/main" id="{FBCE8C7F-EDED-4260-A4BC-7EC4573DA1EB}"/>
            </a:ext>
          </a:extLst>
        </xdr:cNvPr>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a:extLst>
            <a:ext uri="{FF2B5EF4-FFF2-40B4-BE49-F238E27FC236}">
              <a16:creationId xmlns:a16="http://schemas.microsoft.com/office/drawing/2014/main" id="{DA6515A9-E7C3-4980-868F-E5C9768FCDA9}"/>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116222</xdr:rowOff>
    </xdr:from>
    <xdr:ext cx="405111" cy="259045"/>
    <xdr:sp macro="" textlink="">
      <xdr:nvSpPr>
        <xdr:cNvPr id="201" name="n_1mainValue【体育館・プール】&#10;有形固定資産減価償却率">
          <a:extLst>
            <a:ext uri="{FF2B5EF4-FFF2-40B4-BE49-F238E27FC236}">
              <a16:creationId xmlns:a16="http://schemas.microsoft.com/office/drawing/2014/main" id="{C0C8C51C-A9C2-4C56-9AED-F39A44B38A36}"/>
            </a:ext>
          </a:extLst>
        </xdr:cNvPr>
        <xdr:cNvSpPr txBox="1"/>
      </xdr:nvSpPr>
      <xdr:spPr>
        <a:xfrm>
          <a:off x="35820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89552</xdr:rowOff>
    </xdr:from>
    <xdr:ext cx="405111" cy="259045"/>
    <xdr:sp macro="" textlink="">
      <xdr:nvSpPr>
        <xdr:cNvPr id="202" name="n_2mainValue【体育館・プール】&#10;有形固定資産減価償却率">
          <a:extLst>
            <a:ext uri="{FF2B5EF4-FFF2-40B4-BE49-F238E27FC236}">
              <a16:creationId xmlns:a16="http://schemas.microsoft.com/office/drawing/2014/main" id="{E50F6A9C-7E4B-4AD9-BEA4-16A9DFBFEFA6}"/>
            </a:ext>
          </a:extLst>
        </xdr:cNvPr>
        <xdr:cNvSpPr txBox="1"/>
      </xdr:nvSpPr>
      <xdr:spPr>
        <a:xfrm>
          <a:off x="2705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3" name="n_3mainValue【体育館・プール】&#10;有形固定資産減価償却率">
          <a:extLst>
            <a:ext uri="{FF2B5EF4-FFF2-40B4-BE49-F238E27FC236}">
              <a16:creationId xmlns:a16="http://schemas.microsoft.com/office/drawing/2014/main" id="{555E4D4A-1A2A-4F6E-96C2-1183CC363975}"/>
            </a:ext>
          </a:extLst>
        </xdr:cNvPr>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20972</xdr:rowOff>
    </xdr:from>
    <xdr:ext cx="405111" cy="259045"/>
    <xdr:sp macro="" textlink="">
      <xdr:nvSpPr>
        <xdr:cNvPr id="204" name="n_4mainValue【体育館・プール】&#10;有形固定資産減価償却率">
          <a:extLst>
            <a:ext uri="{FF2B5EF4-FFF2-40B4-BE49-F238E27FC236}">
              <a16:creationId xmlns:a16="http://schemas.microsoft.com/office/drawing/2014/main" id="{9F187F8F-2664-4704-9C30-DD3EF5C45E25}"/>
            </a:ext>
          </a:extLst>
        </xdr:cNvPr>
        <xdr:cNvSpPr txBox="1"/>
      </xdr:nvSpPr>
      <xdr:spPr>
        <a:xfrm>
          <a:off x="927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096C9E6-8490-4AD6-A1E7-62338CBB4F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408DFDF-2A37-4106-845B-09AC7BE7E0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6AD9C07-554D-445C-820A-06ABBB6AAE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D21700F-128D-4144-9FB5-9A4BC55B64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4EB70EE-46A7-423B-B010-8C6C5D8FBA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4B4B4F9-7DAA-4BED-A681-3ABBE8E6EE3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CC535A9-C2CC-4E46-82E9-9FA044BA5F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E3CE13F-30F2-4232-9C1B-DD8F01877BF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833808F-BDFA-493F-8B39-61010FFD6E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A67C0AE-0963-491F-96C0-CC065BDFB8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B912C9C-179E-4125-A1D5-A2EF319B106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EA28D9B-7A3E-4474-A218-B78B523A399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49B4008-6583-4E84-B8A5-CE79DD94FF5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B75CCF2-DA5A-4B41-B8C7-3EA96279B23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2235404-A69A-4AA4-B3A5-56F6D5DECF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B6D94B4-50EF-434D-B0A8-0B2B2D0C97F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DB3F699-3685-4D63-953A-854CC698F41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F8D6D3E-327E-4FDD-9F3A-129B68FE714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BF12847-FC19-4977-9D11-D61076B0F13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479EEA2-BD60-475A-9E07-F14C7091243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4C80BCF-204B-4F5E-867F-C16CE1C7C6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CCA6F1E-D6E1-4C74-B484-BDC431BA386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A562211-C8F9-489A-8C99-43DB8ED7B5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711EAF81-0F48-43D9-8BB4-08ADB0C80A2C}"/>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EA898476-51F9-43C7-88F6-710450946924}"/>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A44C7D3A-1BE7-44E8-89A9-ADAC57DF419B}"/>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a16="http://schemas.microsoft.com/office/drawing/2014/main" id="{6D047FE3-7E8B-4D94-8F07-5501074F5159}"/>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id="{B6ADE363-F179-48CA-A3F5-DFDAE3DB3A27}"/>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151147</xdr:rowOff>
    </xdr:from>
    <xdr:ext cx="469744" cy="259045"/>
    <xdr:sp macro="" textlink="">
      <xdr:nvSpPr>
        <xdr:cNvPr id="233" name="【体育館・プール】&#10;一人当たり面積平均値テキスト">
          <a:extLst>
            <a:ext uri="{FF2B5EF4-FFF2-40B4-BE49-F238E27FC236}">
              <a16:creationId xmlns:a16="http://schemas.microsoft.com/office/drawing/2014/main" id="{0DDE360D-73AF-4163-8572-0DBD16AEC11C}"/>
            </a:ext>
          </a:extLst>
        </xdr:cNvPr>
        <xdr:cNvSpPr txBox="1"/>
      </xdr:nvSpPr>
      <xdr:spPr>
        <a:xfrm>
          <a:off x="10515600" y="1060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a16="http://schemas.microsoft.com/office/drawing/2014/main" id="{2F01E841-4DF9-4E54-BCBF-4D7B1A5A31BE}"/>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a16="http://schemas.microsoft.com/office/drawing/2014/main" id="{00BD284E-4E7D-4B2E-90E9-D74105B0048E}"/>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a:extLst>
            <a:ext uri="{FF2B5EF4-FFF2-40B4-BE49-F238E27FC236}">
              <a16:creationId xmlns:a16="http://schemas.microsoft.com/office/drawing/2014/main" id="{F9A61723-FD35-4E2E-A376-BEF26AC5B4C8}"/>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a:extLst>
            <a:ext uri="{FF2B5EF4-FFF2-40B4-BE49-F238E27FC236}">
              <a16:creationId xmlns:a16="http://schemas.microsoft.com/office/drawing/2014/main" id="{93D355E5-24E3-4390-8359-A6475FAE4780}"/>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a:extLst>
            <a:ext uri="{FF2B5EF4-FFF2-40B4-BE49-F238E27FC236}">
              <a16:creationId xmlns:a16="http://schemas.microsoft.com/office/drawing/2014/main" id="{B20C5BB4-CB98-4E1E-87C0-40878FFE6A69}"/>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1BCCAE2-992C-400F-AB8A-56A15706D1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9368CE4-1073-40DF-9765-CE24EF72CDB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6DD2453-EEFC-4FEC-860F-2A93E82B856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44FE94E-157C-43FB-AF08-E59793B036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8570B5-D92C-4A07-BA1F-1854207CAB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244" name="楕円 243">
          <a:extLst>
            <a:ext uri="{FF2B5EF4-FFF2-40B4-BE49-F238E27FC236}">
              <a16:creationId xmlns:a16="http://schemas.microsoft.com/office/drawing/2014/main" id="{76D47E2B-2F33-4E81-8C48-FB231EFCFC4B}"/>
            </a:ext>
          </a:extLst>
        </xdr:cNvPr>
        <xdr:cNvSpPr/>
      </xdr:nvSpPr>
      <xdr:spPr>
        <a:xfrm>
          <a:off x="10426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158767</xdr:rowOff>
    </xdr:from>
    <xdr:ext cx="469744" cy="259045"/>
    <xdr:sp macro="" textlink="">
      <xdr:nvSpPr>
        <xdr:cNvPr id="245" name="【体育館・プール】&#10;一人当たり面積該当値テキスト">
          <a:extLst>
            <a:ext uri="{FF2B5EF4-FFF2-40B4-BE49-F238E27FC236}">
              <a16:creationId xmlns:a16="http://schemas.microsoft.com/office/drawing/2014/main" id="{7C1598B7-6950-413A-B5B2-4DFB3E087CB1}"/>
            </a:ext>
          </a:extLst>
        </xdr:cNvPr>
        <xdr:cNvSpPr txBox="1"/>
      </xdr:nvSpPr>
      <xdr:spPr>
        <a:xfrm>
          <a:off x="10515600"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46" name="楕円 245">
          <a:extLst>
            <a:ext uri="{FF2B5EF4-FFF2-40B4-BE49-F238E27FC236}">
              <a16:creationId xmlns:a16="http://schemas.microsoft.com/office/drawing/2014/main" id="{6A435A90-1C87-40E8-A985-FF773C2A1A2C}"/>
            </a:ext>
          </a:extLst>
        </xdr:cNvPr>
        <xdr:cNvSpPr/>
      </xdr:nvSpPr>
      <xdr:spPr>
        <a:xfrm>
          <a:off x="958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15240</xdr:rowOff>
    </xdr:from>
    <xdr:to>
      <xdr:col>55</xdr:col>
      <xdr:colOff>0</xdr:colOff>
      <xdr:row>62</xdr:row>
      <xdr:rowOff>22860</xdr:rowOff>
    </xdr:to>
    <xdr:cxnSp macro="">
      <xdr:nvCxnSpPr>
        <xdr:cNvPr id="247" name="直線コネクタ 246">
          <a:extLst>
            <a:ext uri="{FF2B5EF4-FFF2-40B4-BE49-F238E27FC236}">
              <a16:creationId xmlns:a16="http://schemas.microsoft.com/office/drawing/2014/main" id="{AFDAAFF7-C23D-4254-8CCA-0A9B9B76D88D}"/>
            </a:ext>
          </a:extLst>
        </xdr:cNvPr>
        <xdr:cNvCxnSpPr/>
      </xdr:nvCxnSpPr>
      <xdr:spPr>
        <a:xfrm flipV="1">
          <a:off x="9639300" y="10645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128270</xdr:rowOff>
    </xdr:from>
    <xdr:to>
      <xdr:col>46</xdr:col>
      <xdr:colOff>38100</xdr:colOff>
      <xdr:row>62</xdr:row>
      <xdr:rowOff>58420</xdr:rowOff>
    </xdr:to>
    <xdr:sp macro="" textlink="">
      <xdr:nvSpPr>
        <xdr:cNvPr id="248" name="楕円 247">
          <a:extLst>
            <a:ext uri="{FF2B5EF4-FFF2-40B4-BE49-F238E27FC236}">
              <a16:creationId xmlns:a16="http://schemas.microsoft.com/office/drawing/2014/main" id="{90E2EF12-5E5B-497A-B9AB-E010863EB184}"/>
            </a:ext>
          </a:extLst>
        </xdr:cNvPr>
        <xdr:cNvSpPr/>
      </xdr:nvSpPr>
      <xdr:spPr>
        <a:xfrm>
          <a:off x="8699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7620</xdr:rowOff>
    </xdr:from>
    <xdr:to>
      <xdr:col>50</xdr:col>
      <xdr:colOff>114300</xdr:colOff>
      <xdr:row>62</xdr:row>
      <xdr:rowOff>22860</xdr:rowOff>
    </xdr:to>
    <xdr:cxnSp macro="">
      <xdr:nvCxnSpPr>
        <xdr:cNvPr id="249" name="直線コネクタ 248">
          <a:extLst>
            <a:ext uri="{FF2B5EF4-FFF2-40B4-BE49-F238E27FC236}">
              <a16:creationId xmlns:a16="http://schemas.microsoft.com/office/drawing/2014/main" id="{EBFED883-A1D7-459D-B84D-6C744044666B}"/>
            </a:ext>
          </a:extLst>
        </xdr:cNvPr>
        <xdr:cNvCxnSpPr/>
      </xdr:nvCxnSpPr>
      <xdr:spPr>
        <a:xfrm>
          <a:off x="8750300" y="10637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134620</xdr:rowOff>
    </xdr:from>
    <xdr:to>
      <xdr:col>41</xdr:col>
      <xdr:colOff>101600</xdr:colOff>
      <xdr:row>62</xdr:row>
      <xdr:rowOff>64770</xdr:rowOff>
    </xdr:to>
    <xdr:sp macro="" textlink="">
      <xdr:nvSpPr>
        <xdr:cNvPr id="250" name="楕円 249">
          <a:extLst>
            <a:ext uri="{FF2B5EF4-FFF2-40B4-BE49-F238E27FC236}">
              <a16:creationId xmlns:a16="http://schemas.microsoft.com/office/drawing/2014/main" id="{A41E5EA4-8341-41E2-8109-C89F5C6D2858}"/>
            </a:ext>
          </a:extLst>
        </xdr:cNvPr>
        <xdr:cNvSpPr/>
      </xdr:nvSpPr>
      <xdr:spPr>
        <a:xfrm>
          <a:off x="78105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7620</xdr:rowOff>
    </xdr:from>
    <xdr:to>
      <xdr:col>45</xdr:col>
      <xdr:colOff>177800</xdr:colOff>
      <xdr:row>62</xdr:row>
      <xdr:rowOff>13970</xdr:rowOff>
    </xdr:to>
    <xdr:cxnSp macro="">
      <xdr:nvCxnSpPr>
        <xdr:cNvPr id="251" name="直線コネクタ 250">
          <a:extLst>
            <a:ext uri="{FF2B5EF4-FFF2-40B4-BE49-F238E27FC236}">
              <a16:creationId xmlns:a16="http://schemas.microsoft.com/office/drawing/2014/main" id="{B4D2A93A-BBB8-4528-80B5-6A62F5502286}"/>
            </a:ext>
          </a:extLst>
        </xdr:cNvPr>
        <xdr:cNvCxnSpPr/>
      </xdr:nvCxnSpPr>
      <xdr:spPr>
        <a:xfrm flipV="1">
          <a:off x="7861300" y="106375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130810</xdr:rowOff>
    </xdr:from>
    <xdr:to>
      <xdr:col>36</xdr:col>
      <xdr:colOff>165100</xdr:colOff>
      <xdr:row>62</xdr:row>
      <xdr:rowOff>60960</xdr:rowOff>
    </xdr:to>
    <xdr:sp macro="" textlink="">
      <xdr:nvSpPr>
        <xdr:cNvPr id="252" name="楕円 251">
          <a:extLst>
            <a:ext uri="{FF2B5EF4-FFF2-40B4-BE49-F238E27FC236}">
              <a16:creationId xmlns:a16="http://schemas.microsoft.com/office/drawing/2014/main" id="{A5FA566C-2362-4BB9-940C-9E3C1B380124}"/>
            </a:ext>
          </a:extLst>
        </xdr:cNvPr>
        <xdr:cNvSpPr/>
      </xdr:nvSpPr>
      <xdr:spPr>
        <a:xfrm>
          <a:off x="69215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10160</xdr:rowOff>
    </xdr:from>
    <xdr:to>
      <xdr:col>41</xdr:col>
      <xdr:colOff>50800</xdr:colOff>
      <xdr:row>62</xdr:row>
      <xdr:rowOff>13970</xdr:rowOff>
    </xdr:to>
    <xdr:cxnSp macro="">
      <xdr:nvCxnSpPr>
        <xdr:cNvPr id="253" name="直線コネクタ 252">
          <a:extLst>
            <a:ext uri="{FF2B5EF4-FFF2-40B4-BE49-F238E27FC236}">
              <a16:creationId xmlns:a16="http://schemas.microsoft.com/office/drawing/2014/main" id="{7D39967D-9F70-47A3-B5DD-1A38EFA059E8}"/>
            </a:ext>
          </a:extLst>
        </xdr:cNvPr>
        <xdr:cNvCxnSpPr/>
      </xdr:nvCxnSpPr>
      <xdr:spPr>
        <a:xfrm>
          <a:off x="6972300" y="10640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107967</xdr:rowOff>
    </xdr:from>
    <xdr:ext cx="469744" cy="259045"/>
    <xdr:sp macro="" textlink="">
      <xdr:nvSpPr>
        <xdr:cNvPr id="254" name="n_1aveValue【体育館・プール】&#10;一人当たり面積">
          <a:extLst>
            <a:ext uri="{FF2B5EF4-FFF2-40B4-BE49-F238E27FC236}">
              <a16:creationId xmlns:a16="http://schemas.microsoft.com/office/drawing/2014/main" id="{C542AF2A-1F3E-4F5F-9661-7787FA2235AD}"/>
            </a:ext>
          </a:extLst>
        </xdr:cNvPr>
        <xdr:cNvSpPr txBox="1"/>
      </xdr:nvSpPr>
      <xdr:spPr>
        <a:xfrm>
          <a:off x="9391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142257</xdr:rowOff>
    </xdr:from>
    <xdr:ext cx="469744" cy="259045"/>
    <xdr:sp macro="" textlink="">
      <xdr:nvSpPr>
        <xdr:cNvPr id="255" name="n_2aveValue【体育館・プール】&#10;一人当たり面積">
          <a:extLst>
            <a:ext uri="{FF2B5EF4-FFF2-40B4-BE49-F238E27FC236}">
              <a16:creationId xmlns:a16="http://schemas.microsoft.com/office/drawing/2014/main" id="{AC75FFA8-ACC8-466A-A3C7-08DC47BC7DA0}"/>
            </a:ext>
          </a:extLst>
        </xdr:cNvPr>
        <xdr:cNvSpPr txBox="1"/>
      </xdr:nvSpPr>
      <xdr:spPr>
        <a:xfrm>
          <a:off x="85154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130827</xdr:rowOff>
    </xdr:from>
    <xdr:ext cx="469744" cy="259045"/>
    <xdr:sp macro="" textlink="">
      <xdr:nvSpPr>
        <xdr:cNvPr id="256" name="n_3aveValue【体育館・プール】&#10;一人当たり面積">
          <a:extLst>
            <a:ext uri="{FF2B5EF4-FFF2-40B4-BE49-F238E27FC236}">
              <a16:creationId xmlns:a16="http://schemas.microsoft.com/office/drawing/2014/main" id="{C6E5D410-6CFE-4560-9929-2CD6C174FA71}"/>
            </a:ext>
          </a:extLst>
        </xdr:cNvPr>
        <xdr:cNvSpPr txBox="1"/>
      </xdr:nvSpPr>
      <xdr:spPr>
        <a:xfrm>
          <a:off x="7626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7" name="n_4aveValue【体育館・プール】&#10;一人当たり面積">
          <a:extLst>
            <a:ext uri="{FF2B5EF4-FFF2-40B4-BE49-F238E27FC236}">
              <a16:creationId xmlns:a16="http://schemas.microsoft.com/office/drawing/2014/main" id="{EF027BF2-2A6C-4B5D-BF35-5BE11257919F}"/>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90187</xdr:rowOff>
    </xdr:from>
    <xdr:ext cx="469744" cy="259045"/>
    <xdr:sp macro="" textlink="">
      <xdr:nvSpPr>
        <xdr:cNvPr id="258" name="n_1mainValue【体育館・プール】&#10;一人当たり面積">
          <a:extLst>
            <a:ext uri="{FF2B5EF4-FFF2-40B4-BE49-F238E27FC236}">
              <a16:creationId xmlns:a16="http://schemas.microsoft.com/office/drawing/2014/main" id="{66059EEF-3662-4541-91E9-CAB97A11F214}"/>
            </a:ext>
          </a:extLst>
        </xdr:cNvPr>
        <xdr:cNvSpPr txBox="1"/>
      </xdr:nvSpPr>
      <xdr:spPr>
        <a:xfrm>
          <a:off x="9391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74947</xdr:rowOff>
    </xdr:from>
    <xdr:ext cx="469744" cy="259045"/>
    <xdr:sp macro="" textlink="">
      <xdr:nvSpPr>
        <xdr:cNvPr id="259" name="n_2mainValue【体育館・プール】&#10;一人当たり面積">
          <a:extLst>
            <a:ext uri="{FF2B5EF4-FFF2-40B4-BE49-F238E27FC236}">
              <a16:creationId xmlns:a16="http://schemas.microsoft.com/office/drawing/2014/main" id="{83CE9030-06C6-4A0E-9C53-B81FFD1C7152}"/>
            </a:ext>
          </a:extLst>
        </xdr:cNvPr>
        <xdr:cNvSpPr txBox="1"/>
      </xdr:nvSpPr>
      <xdr:spPr>
        <a:xfrm>
          <a:off x="8515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81297</xdr:rowOff>
    </xdr:from>
    <xdr:ext cx="469744" cy="259045"/>
    <xdr:sp macro="" textlink="">
      <xdr:nvSpPr>
        <xdr:cNvPr id="260" name="n_3mainValue【体育館・プール】&#10;一人当たり面積">
          <a:extLst>
            <a:ext uri="{FF2B5EF4-FFF2-40B4-BE49-F238E27FC236}">
              <a16:creationId xmlns:a16="http://schemas.microsoft.com/office/drawing/2014/main" id="{7F056DFE-5115-487A-BDC0-41A7765A9B77}"/>
            </a:ext>
          </a:extLst>
        </xdr:cNvPr>
        <xdr:cNvSpPr txBox="1"/>
      </xdr:nvSpPr>
      <xdr:spPr>
        <a:xfrm>
          <a:off x="7626427" y="103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77487</xdr:rowOff>
    </xdr:from>
    <xdr:ext cx="469744" cy="259045"/>
    <xdr:sp macro="" textlink="">
      <xdr:nvSpPr>
        <xdr:cNvPr id="261" name="n_4mainValue【体育館・プール】&#10;一人当たり面積">
          <a:extLst>
            <a:ext uri="{FF2B5EF4-FFF2-40B4-BE49-F238E27FC236}">
              <a16:creationId xmlns:a16="http://schemas.microsoft.com/office/drawing/2014/main" id="{529AFFFD-DDA5-4584-BFCB-5AB8EFA4C3A8}"/>
            </a:ext>
          </a:extLst>
        </xdr:cNvPr>
        <xdr:cNvSpPr txBox="1"/>
      </xdr:nvSpPr>
      <xdr:spPr>
        <a:xfrm>
          <a:off x="6737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7F3E7BC-73BE-464B-B319-4C34C250630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26041A5-A9E3-4B5F-870F-39CF589673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7E32A2A-9080-481C-979F-5C4C7C9E8E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7BA9F3B-F0C6-483D-A643-A87FA527FD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66AEF80-BAD0-45D1-A328-D1952D8D11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D4EFFB6-E958-4F87-87EA-993AD382F1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1A00D73-6AF6-4F7E-9A45-BDF0BBC47AF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DC55B76-0E24-4FBF-9296-49CE1B11D35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27CF2F3-15BB-447A-A48F-CE0AC93EE79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B76BF97-3380-43BF-82A9-A76A8B73B17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F7C3B21-DDC0-426D-966C-CD9D1970F9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B51894F-2519-41EE-8CE0-F6FF75E5491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2410C27-8BD6-4D0A-A1A1-F5C1E3BD7C0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A6D2AEF-9FBF-471E-8BB0-CE8E46F1A16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7766085C-20A5-4FCF-8588-9A455F17F6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CE95755-1284-43BC-B3B5-28D70C68E4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AE136F6-D67E-47E2-87D1-214A7CEDECD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851372E-2096-4C19-AAA9-46794249592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E63545D-3FB6-4020-8925-B6158F65057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AD3FC18-AF07-4C50-B8D0-9ED91E58532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D22239B-7807-42A0-9257-49524895E3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3FA09B0-CE3E-416F-B596-39CD4674E33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F9CCE60-C2C0-4FE3-9B81-83F2A934AE1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96EBE00D-EC02-4680-B2C2-E6140123788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A655D5C-C193-462D-A064-E8B505690578}"/>
            </a:ext>
          </a:extLst>
        </xdr:cNvPr>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F023CB2F-397B-4B4B-99E3-11CA92141B2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E58CAD65-70E1-4DEB-B511-7183FB32C13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2EC07CC-6B97-4384-80B2-47C5D813DA4B}"/>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a:extLst>
            <a:ext uri="{FF2B5EF4-FFF2-40B4-BE49-F238E27FC236}">
              <a16:creationId xmlns:a16="http://schemas.microsoft.com/office/drawing/2014/main" id="{0F64FFD3-56AF-41B8-90B1-A185881FBBA4}"/>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4463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13E3CEE-45ED-40E3-9BA8-0C26916BB69B}"/>
            </a:ext>
          </a:extLst>
        </xdr:cNvPr>
        <xdr:cNvSpPr txBox="1"/>
      </xdr:nvSpPr>
      <xdr:spPr>
        <a:xfrm>
          <a:off x="4673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a:extLst>
            <a:ext uri="{FF2B5EF4-FFF2-40B4-BE49-F238E27FC236}">
              <a16:creationId xmlns:a16="http://schemas.microsoft.com/office/drawing/2014/main" id="{834A5FB5-6BFD-48CA-A97B-7BCB3BAC8186}"/>
            </a:ext>
          </a:extLst>
        </xdr:cNvPr>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a:extLst>
            <a:ext uri="{FF2B5EF4-FFF2-40B4-BE49-F238E27FC236}">
              <a16:creationId xmlns:a16="http://schemas.microsoft.com/office/drawing/2014/main" id="{EF6BA4BB-7E17-47E6-AA47-2B80ABE6DD2C}"/>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a:extLst>
            <a:ext uri="{FF2B5EF4-FFF2-40B4-BE49-F238E27FC236}">
              <a16:creationId xmlns:a16="http://schemas.microsoft.com/office/drawing/2014/main" id="{081FB91B-CD26-47E2-848C-E758F8E3D831}"/>
            </a:ext>
          </a:extLst>
        </xdr:cNvPr>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a:extLst>
            <a:ext uri="{FF2B5EF4-FFF2-40B4-BE49-F238E27FC236}">
              <a16:creationId xmlns:a16="http://schemas.microsoft.com/office/drawing/2014/main" id="{C6E97B72-E668-424F-A225-3414D37381E3}"/>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a:extLst>
            <a:ext uri="{FF2B5EF4-FFF2-40B4-BE49-F238E27FC236}">
              <a16:creationId xmlns:a16="http://schemas.microsoft.com/office/drawing/2014/main" id="{160368E3-66C6-485D-B110-D11E281FB025}"/>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4A87B26-2B56-4507-AA6C-23066AD515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1EA3EAE-FB6E-4045-8682-A9427D783F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F896EA3-2811-48AB-920E-516B22DF385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2ED76E2-AEB2-4F51-A8B1-E113836880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FADA264-56BF-4EEE-BA01-E163FB9A6BF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302" name="楕円 301">
          <a:extLst>
            <a:ext uri="{FF2B5EF4-FFF2-40B4-BE49-F238E27FC236}">
              <a16:creationId xmlns:a16="http://schemas.microsoft.com/office/drawing/2014/main" id="{A313537B-F33B-48BA-8EC2-B6BDBAF6ADC7}"/>
            </a:ext>
          </a:extLst>
        </xdr:cNvPr>
        <xdr:cNvSpPr/>
      </xdr:nvSpPr>
      <xdr:spPr>
        <a:xfrm>
          <a:off x="45847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129557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C5B3B351-BA80-432A-BA1F-11CFF79280CD}"/>
            </a:ext>
          </a:extLst>
        </xdr:cNvPr>
        <xdr:cNvSpPr txBox="1"/>
      </xdr:nvSpPr>
      <xdr:spPr>
        <a:xfrm>
          <a:off x="467360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4" name="楕円 303">
          <a:extLst>
            <a:ext uri="{FF2B5EF4-FFF2-40B4-BE49-F238E27FC236}">
              <a16:creationId xmlns:a16="http://schemas.microsoft.com/office/drawing/2014/main" id="{5A72FC61-56A5-4DED-A70B-39978CBF5D60}"/>
            </a:ext>
          </a:extLst>
        </xdr:cNvPr>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83</xdr:row>
      <xdr:rowOff>30480</xdr:rowOff>
    </xdr:to>
    <xdr:cxnSp macro="">
      <xdr:nvCxnSpPr>
        <xdr:cNvPr id="305" name="直線コネクタ 304">
          <a:extLst>
            <a:ext uri="{FF2B5EF4-FFF2-40B4-BE49-F238E27FC236}">
              <a16:creationId xmlns:a16="http://schemas.microsoft.com/office/drawing/2014/main" id="{D21425D1-919B-4656-98D2-18E61FC3537E}"/>
            </a:ext>
          </a:extLst>
        </xdr:cNvPr>
        <xdr:cNvCxnSpPr/>
      </xdr:nvCxnSpPr>
      <xdr:spPr>
        <a:xfrm>
          <a:off x="3797300" y="142170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93980</xdr:rowOff>
    </xdr:from>
    <xdr:to>
      <xdr:col>15</xdr:col>
      <xdr:colOff>101600</xdr:colOff>
      <xdr:row>83</xdr:row>
      <xdr:rowOff>24130</xdr:rowOff>
    </xdr:to>
    <xdr:sp macro="" textlink="">
      <xdr:nvSpPr>
        <xdr:cNvPr id="306" name="楕円 305">
          <a:extLst>
            <a:ext uri="{FF2B5EF4-FFF2-40B4-BE49-F238E27FC236}">
              <a16:creationId xmlns:a16="http://schemas.microsoft.com/office/drawing/2014/main" id="{15C2867A-0C39-46C7-9D70-98E7334F9FB8}"/>
            </a:ext>
          </a:extLst>
        </xdr:cNvPr>
        <xdr:cNvSpPr/>
      </xdr:nvSpPr>
      <xdr:spPr>
        <a:xfrm>
          <a:off x="2857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144780</xdr:rowOff>
    </xdr:from>
    <xdr:to>
      <xdr:col>19</xdr:col>
      <xdr:colOff>177800</xdr:colOff>
      <xdr:row>82</xdr:row>
      <xdr:rowOff>158114</xdr:rowOff>
    </xdr:to>
    <xdr:cxnSp macro="">
      <xdr:nvCxnSpPr>
        <xdr:cNvPr id="307" name="直線コネクタ 306">
          <a:extLst>
            <a:ext uri="{FF2B5EF4-FFF2-40B4-BE49-F238E27FC236}">
              <a16:creationId xmlns:a16="http://schemas.microsoft.com/office/drawing/2014/main" id="{DFC3C1FC-07D8-4CC6-9EAE-6D99C0706A1F}"/>
            </a:ext>
          </a:extLst>
        </xdr:cNvPr>
        <xdr:cNvCxnSpPr/>
      </xdr:nvCxnSpPr>
      <xdr:spPr>
        <a:xfrm>
          <a:off x="2908300" y="142036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95886</xdr:rowOff>
    </xdr:from>
    <xdr:to>
      <xdr:col>10</xdr:col>
      <xdr:colOff>165100</xdr:colOff>
      <xdr:row>83</xdr:row>
      <xdr:rowOff>26036</xdr:rowOff>
    </xdr:to>
    <xdr:sp macro="" textlink="">
      <xdr:nvSpPr>
        <xdr:cNvPr id="308" name="楕円 307">
          <a:extLst>
            <a:ext uri="{FF2B5EF4-FFF2-40B4-BE49-F238E27FC236}">
              <a16:creationId xmlns:a16="http://schemas.microsoft.com/office/drawing/2014/main" id="{13944BC9-1CEB-44B8-97FE-7AC259A4974C}"/>
            </a:ext>
          </a:extLst>
        </xdr:cNvPr>
        <xdr:cNvSpPr/>
      </xdr:nvSpPr>
      <xdr:spPr>
        <a:xfrm>
          <a:off x="1968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144780</xdr:rowOff>
    </xdr:from>
    <xdr:to>
      <xdr:col>15</xdr:col>
      <xdr:colOff>50800</xdr:colOff>
      <xdr:row>82</xdr:row>
      <xdr:rowOff>146686</xdr:rowOff>
    </xdr:to>
    <xdr:cxnSp macro="">
      <xdr:nvCxnSpPr>
        <xdr:cNvPr id="309" name="直線コネクタ 308">
          <a:extLst>
            <a:ext uri="{FF2B5EF4-FFF2-40B4-BE49-F238E27FC236}">
              <a16:creationId xmlns:a16="http://schemas.microsoft.com/office/drawing/2014/main" id="{7EDD755B-A6E2-4282-A23F-306ADF67775B}"/>
            </a:ext>
          </a:extLst>
        </xdr:cNvPr>
        <xdr:cNvCxnSpPr/>
      </xdr:nvCxnSpPr>
      <xdr:spPr>
        <a:xfrm flipV="1">
          <a:off x="2019300" y="142036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84455</xdr:rowOff>
    </xdr:from>
    <xdr:to>
      <xdr:col>6</xdr:col>
      <xdr:colOff>38100</xdr:colOff>
      <xdr:row>83</xdr:row>
      <xdr:rowOff>14605</xdr:rowOff>
    </xdr:to>
    <xdr:sp macro="" textlink="">
      <xdr:nvSpPr>
        <xdr:cNvPr id="310" name="楕円 309">
          <a:extLst>
            <a:ext uri="{FF2B5EF4-FFF2-40B4-BE49-F238E27FC236}">
              <a16:creationId xmlns:a16="http://schemas.microsoft.com/office/drawing/2014/main" id="{5219110E-1175-4688-87FF-F034837A60BE}"/>
            </a:ext>
          </a:extLst>
        </xdr:cNvPr>
        <xdr:cNvSpPr/>
      </xdr:nvSpPr>
      <xdr:spPr>
        <a:xfrm>
          <a:off x="1079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135255</xdr:rowOff>
    </xdr:from>
    <xdr:to>
      <xdr:col>10</xdr:col>
      <xdr:colOff>114300</xdr:colOff>
      <xdr:row>82</xdr:row>
      <xdr:rowOff>146686</xdr:rowOff>
    </xdr:to>
    <xdr:cxnSp macro="">
      <xdr:nvCxnSpPr>
        <xdr:cNvPr id="311" name="直線コネクタ 310">
          <a:extLst>
            <a:ext uri="{FF2B5EF4-FFF2-40B4-BE49-F238E27FC236}">
              <a16:creationId xmlns:a16="http://schemas.microsoft.com/office/drawing/2014/main" id="{483D4E54-B916-4F75-84C7-C391A4B7584F}"/>
            </a:ext>
          </a:extLst>
        </xdr:cNvPr>
        <xdr:cNvCxnSpPr/>
      </xdr:nvCxnSpPr>
      <xdr:spPr>
        <a:xfrm>
          <a:off x="1130300" y="141941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00609699-5629-4FA2-986A-E1AD411ADEE8}"/>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3" name="n_2aveValue【福祉施設】&#10;有形固定資産減価償却率">
          <a:extLst>
            <a:ext uri="{FF2B5EF4-FFF2-40B4-BE49-F238E27FC236}">
              <a16:creationId xmlns:a16="http://schemas.microsoft.com/office/drawing/2014/main" id="{FAD3484D-87E4-4EC2-8094-9EADDCA55461}"/>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4" name="n_3aveValue【福祉施設】&#10;有形固定資産減価償却率">
          <a:extLst>
            <a:ext uri="{FF2B5EF4-FFF2-40B4-BE49-F238E27FC236}">
              <a16:creationId xmlns:a16="http://schemas.microsoft.com/office/drawing/2014/main" id="{83B301DC-AE72-4BC8-A7BD-82E2973119D7}"/>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5" name="n_4aveValue【福祉施設】&#10;有形固定資産減価償却率">
          <a:extLst>
            <a:ext uri="{FF2B5EF4-FFF2-40B4-BE49-F238E27FC236}">
              <a16:creationId xmlns:a16="http://schemas.microsoft.com/office/drawing/2014/main" id="{43D88BE8-7B0C-4B2A-8761-3AF951E7C1B4}"/>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316" name="n_1mainValue【福祉施設】&#10;有形固定資産減価償却率">
          <a:extLst>
            <a:ext uri="{FF2B5EF4-FFF2-40B4-BE49-F238E27FC236}">
              <a16:creationId xmlns:a16="http://schemas.microsoft.com/office/drawing/2014/main" id="{E5BE7B38-183D-47DF-823D-556749E48E07}"/>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317" name="n_2mainValue【福祉施設】&#10;有形固定資産減価償却率">
          <a:extLst>
            <a:ext uri="{FF2B5EF4-FFF2-40B4-BE49-F238E27FC236}">
              <a16:creationId xmlns:a16="http://schemas.microsoft.com/office/drawing/2014/main" id="{AA1CCF5F-C5B4-47F3-BC0C-0BA2CE05495D}"/>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8" name="n_3mainValue【福祉施設】&#10;有形固定資産減価償却率">
          <a:extLst>
            <a:ext uri="{FF2B5EF4-FFF2-40B4-BE49-F238E27FC236}">
              <a16:creationId xmlns:a16="http://schemas.microsoft.com/office/drawing/2014/main" id="{DEDBA9AC-03CC-475E-AC14-BFAF71609363}"/>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5732</xdr:rowOff>
    </xdr:from>
    <xdr:ext cx="405111" cy="259045"/>
    <xdr:sp macro="" textlink="">
      <xdr:nvSpPr>
        <xdr:cNvPr id="319" name="n_4mainValue【福祉施設】&#10;有形固定資産減価償却率">
          <a:extLst>
            <a:ext uri="{FF2B5EF4-FFF2-40B4-BE49-F238E27FC236}">
              <a16:creationId xmlns:a16="http://schemas.microsoft.com/office/drawing/2014/main" id="{E8A58D0D-A1AC-4751-8CE5-7835A486E84D}"/>
            </a:ext>
          </a:extLst>
        </xdr:cNvPr>
        <xdr:cNvSpPr txBox="1"/>
      </xdr:nvSpPr>
      <xdr:spPr>
        <a:xfrm>
          <a:off x="927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D2BA2FA-2B89-4542-AF70-0789F1077E0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1DB3F2D-7EAF-4D0B-9454-344068FF648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477D9B1-986D-497A-B4AF-77FD04E1D1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7F4CDAD-3D09-494F-A33D-4700F0C1C97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CF87EBF-9CEA-40B1-8934-D75FBC77EF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11BB154-0384-4FB3-82FB-6F9B5AF504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5EF9FB29-1AEB-40B0-83A7-CE92D7A7509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E6D6840-B1FE-46D7-AD6E-116DAF6A01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902D25E-108E-4B5B-994A-1F54CF711D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185A9BF-FF85-43AC-8701-CB0020749F8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3BCB59BD-91D3-466A-8EED-C02FD2338D2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DAC2E123-13DE-4E1E-B574-93D4F5C17B1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BFF2CEAC-4BDE-45BD-B1A7-826BD8A03BB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9D4F446F-2240-433E-945E-2279442C7D5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35AF526E-F477-4A4F-91E8-49E7C7D9447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F7DF3CEC-FFF7-4B12-842D-A45C75571AA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EC5C9F90-5C01-42EF-B0E5-4731F853DBB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63741B1E-7360-4838-9AC9-931856D246E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B944D281-FAAE-49F4-B812-752348D593D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B2304704-4E39-4BDD-9077-CC3B3A196A1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9DF4C44-0870-431D-9DAA-EDF63A53595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47A7657E-C67B-4762-8637-73C521C51EF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781436FE-B779-41F4-BA7D-406D41A97E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a:extLst>
            <a:ext uri="{FF2B5EF4-FFF2-40B4-BE49-F238E27FC236}">
              <a16:creationId xmlns:a16="http://schemas.microsoft.com/office/drawing/2014/main" id="{9BC8F1BB-6F88-4406-AF01-FE7168B163E4}"/>
            </a:ext>
          </a:extLst>
        </xdr:cNvPr>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a:extLst>
            <a:ext uri="{FF2B5EF4-FFF2-40B4-BE49-F238E27FC236}">
              <a16:creationId xmlns:a16="http://schemas.microsoft.com/office/drawing/2014/main" id="{81B85C38-F7BA-4221-9447-24CFF3F8A242}"/>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a:extLst>
            <a:ext uri="{FF2B5EF4-FFF2-40B4-BE49-F238E27FC236}">
              <a16:creationId xmlns:a16="http://schemas.microsoft.com/office/drawing/2014/main" id="{32B00844-C07E-4E31-BC70-60370827329B}"/>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a:extLst>
            <a:ext uri="{FF2B5EF4-FFF2-40B4-BE49-F238E27FC236}">
              <a16:creationId xmlns:a16="http://schemas.microsoft.com/office/drawing/2014/main" id="{7E0CC27C-380B-4BAF-8C46-B33B1D410A77}"/>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a:extLst>
            <a:ext uri="{FF2B5EF4-FFF2-40B4-BE49-F238E27FC236}">
              <a16:creationId xmlns:a16="http://schemas.microsoft.com/office/drawing/2014/main" id="{885BB0D3-4217-4B91-95EB-CDF2B7AFE766}"/>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133366</xdr:rowOff>
    </xdr:from>
    <xdr:ext cx="469744" cy="259045"/>
    <xdr:sp macro="" textlink="">
      <xdr:nvSpPr>
        <xdr:cNvPr id="348" name="【福祉施設】&#10;一人当たり面積平均値テキスト">
          <a:extLst>
            <a:ext uri="{FF2B5EF4-FFF2-40B4-BE49-F238E27FC236}">
              <a16:creationId xmlns:a16="http://schemas.microsoft.com/office/drawing/2014/main" id="{9571D0F1-EE6E-4933-BE58-9346EDA9CD2B}"/>
            </a:ext>
          </a:extLst>
        </xdr:cNvPr>
        <xdr:cNvSpPr txBox="1"/>
      </xdr:nvSpPr>
      <xdr:spPr>
        <a:xfrm>
          <a:off x="10515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a:extLst>
            <a:ext uri="{FF2B5EF4-FFF2-40B4-BE49-F238E27FC236}">
              <a16:creationId xmlns:a16="http://schemas.microsoft.com/office/drawing/2014/main" id="{3BB34D17-0C58-4A81-BC37-786C816767F4}"/>
            </a:ext>
          </a:extLst>
        </xdr:cNvPr>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a:extLst>
            <a:ext uri="{FF2B5EF4-FFF2-40B4-BE49-F238E27FC236}">
              <a16:creationId xmlns:a16="http://schemas.microsoft.com/office/drawing/2014/main" id="{525F78F0-D82A-4B05-8DB4-FDC1502F25C7}"/>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a:extLst>
            <a:ext uri="{FF2B5EF4-FFF2-40B4-BE49-F238E27FC236}">
              <a16:creationId xmlns:a16="http://schemas.microsoft.com/office/drawing/2014/main" id="{B4F61B5B-46C9-4F0D-8A94-099B81B35564}"/>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a:extLst>
            <a:ext uri="{FF2B5EF4-FFF2-40B4-BE49-F238E27FC236}">
              <a16:creationId xmlns:a16="http://schemas.microsoft.com/office/drawing/2014/main" id="{DD1B8668-965D-43BA-926E-532643B7F994}"/>
            </a:ext>
          </a:extLst>
        </xdr:cNvPr>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a:extLst>
            <a:ext uri="{FF2B5EF4-FFF2-40B4-BE49-F238E27FC236}">
              <a16:creationId xmlns:a16="http://schemas.microsoft.com/office/drawing/2014/main" id="{D91DA207-6739-411B-9B94-C3EDDB030C91}"/>
            </a:ext>
          </a:extLst>
        </xdr:cNvPr>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C51680F-E73D-4EAE-BCCC-919D67C3841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1ED7A2D-B097-47E8-B8CF-6FE96AFDE8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3CF06E9-EF05-4276-B891-5C396AF717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5325933-E701-480B-9F25-CB1DC9E5542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9C53200-6731-4979-9E6E-3EA4F0DD56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116839</xdr:rowOff>
    </xdr:from>
    <xdr:to>
      <xdr:col>55</xdr:col>
      <xdr:colOff>50800</xdr:colOff>
      <xdr:row>79</xdr:row>
      <xdr:rowOff>46989</xdr:rowOff>
    </xdr:to>
    <xdr:sp macro="" textlink="">
      <xdr:nvSpPr>
        <xdr:cNvPr id="359" name="楕円 358">
          <a:extLst>
            <a:ext uri="{FF2B5EF4-FFF2-40B4-BE49-F238E27FC236}">
              <a16:creationId xmlns:a16="http://schemas.microsoft.com/office/drawing/2014/main" id="{3CC682FD-3872-487E-9FA3-2A7F61211D4B}"/>
            </a:ext>
          </a:extLst>
        </xdr:cNvPr>
        <xdr:cNvSpPr/>
      </xdr:nvSpPr>
      <xdr:spPr>
        <a:xfrm>
          <a:off x="104267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69866</xdr:rowOff>
    </xdr:from>
    <xdr:ext cx="469744" cy="259045"/>
    <xdr:sp macro="" textlink="">
      <xdr:nvSpPr>
        <xdr:cNvPr id="360" name="【福祉施設】&#10;一人当たり面積該当値テキスト">
          <a:extLst>
            <a:ext uri="{FF2B5EF4-FFF2-40B4-BE49-F238E27FC236}">
              <a16:creationId xmlns:a16="http://schemas.microsoft.com/office/drawing/2014/main" id="{089A1B92-7D60-4BCD-8A07-D2884F6CBFB7}"/>
            </a:ext>
          </a:extLst>
        </xdr:cNvPr>
        <xdr:cNvSpPr txBox="1"/>
      </xdr:nvSpPr>
      <xdr:spPr>
        <a:xfrm>
          <a:off x="10515600" y="134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143511</xdr:rowOff>
    </xdr:from>
    <xdr:to>
      <xdr:col>50</xdr:col>
      <xdr:colOff>165100</xdr:colOff>
      <xdr:row>79</xdr:row>
      <xdr:rowOff>73661</xdr:rowOff>
    </xdr:to>
    <xdr:sp macro="" textlink="">
      <xdr:nvSpPr>
        <xdr:cNvPr id="361" name="楕円 360">
          <a:extLst>
            <a:ext uri="{FF2B5EF4-FFF2-40B4-BE49-F238E27FC236}">
              <a16:creationId xmlns:a16="http://schemas.microsoft.com/office/drawing/2014/main" id="{53F40C1B-2652-4D4D-BB28-C21417D32FE1}"/>
            </a:ext>
          </a:extLst>
        </xdr:cNvPr>
        <xdr:cNvSpPr/>
      </xdr:nvSpPr>
      <xdr:spPr>
        <a:xfrm>
          <a:off x="9588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167639</xdr:rowOff>
    </xdr:from>
    <xdr:to>
      <xdr:col>55</xdr:col>
      <xdr:colOff>0</xdr:colOff>
      <xdr:row>79</xdr:row>
      <xdr:rowOff>22861</xdr:rowOff>
    </xdr:to>
    <xdr:cxnSp macro="">
      <xdr:nvCxnSpPr>
        <xdr:cNvPr id="362" name="直線コネクタ 361">
          <a:extLst>
            <a:ext uri="{FF2B5EF4-FFF2-40B4-BE49-F238E27FC236}">
              <a16:creationId xmlns:a16="http://schemas.microsoft.com/office/drawing/2014/main" id="{31FB4EDF-8E52-42F0-A53B-99AE66D5135D}"/>
            </a:ext>
          </a:extLst>
        </xdr:cNvPr>
        <xdr:cNvCxnSpPr/>
      </xdr:nvCxnSpPr>
      <xdr:spPr>
        <a:xfrm flipV="1">
          <a:off x="9639300" y="135407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21589</xdr:rowOff>
    </xdr:from>
    <xdr:to>
      <xdr:col>46</xdr:col>
      <xdr:colOff>38100</xdr:colOff>
      <xdr:row>78</xdr:row>
      <xdr:rowOff>123189</xdr:rowOff>
    </xdr:to>
    <xdr:sp macro="" textlink="">
      <xdr:nvSpPr>
        <xdr:cNvPr id="363" name="楕円 362">
          <a:extLst>
            <a:ext uri="{FF2B5EF4-FFF2-40B4-BE49-F238E27FC236}">
              <a16:creationId xmlns:a16="http://schemas.microsoft.com/office/drawing/2014/main" id="{E4DC1E2B-3148-48E5-9E26-6A3E68BCB3AD}"/>
            </a:ext>
          </a:extLst>
        </xdr:cNvPr>
        <xdr:cNvSpPr/>
      </xdr:nvSpPr>
      <xdr:spPr>
        <a:xfrm>
          <a:off x="8699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72389</xdr:rowOff>
    </xdr:from>
    <xdr:to>
      <xdr:col>50</xdr:col>
      <xdr:colOff>114300</xdr:colOff>
      <xdr:row>79</xdr:row>
      <xdr:rowOff>22861</xdr:rowOff>
    </xdr:to>
    <xdr:cxnSp macro="">
      <xdr:nvCxnSpPr>
        <xdr:cNvPr id="364" name="直線コネクタ 363">
          <a:extLst>
            <a:ext uri="{FF2B5EF4-FFF2-40B4-BE49-F238E27FC236}">
              <a16:creationId xmlns:a16="http://schemas.microsoft.com/office/drawing/2014/main" id="{3C77EE4A-1FB0-4434-BBBD-51EE7BF1D708}"/>
            </a:ext>
          </a:extLst>
        </xdr:cNvPr>
        <xdr:cNvCxnSpPr/>
      </xdr:nvCxnSpPr>
      <xdr:spPr>
        <a:xfrm>
          <a:off x="8750300" y="1344548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55880</xdr:rowOff>
    </xdr:from>
    <xdr:to>
      <xdr:col>41</xdr:col>
      <xdr:colOff>101600</xdr:colOff>
      <xdr:row>78</xdr:row>
      <xdr:rowOff>157480</xdr:rowOff>
    </xdr:to>
    <xdr:sp macro="" textlink="">
      <xdr:nvSpPr>
        <xdr:cNvPr id="365" name="楕円 364">
          <a:extLst>
            <a:ext uri="{FF2B5EF4-FFF2-40B4-BE49-F238E27FC236}">
              <a16:creationId xmlns:a16="http://schemas.microsoft.com/office/drawing/2014/main" id="{004F502E-9DE7-4DAB-9FFA-EDA51345B65F}"/>
            </a:ext>
          </a:extLst>
        </xdr:cNvPr>
        <xdr:cNvSpPr/>
      </xdr:nvSpPr>
      <xdr:spPr>
        <a:xfrm>
          <a:off x="7810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72389</xdr:rowOff>
    </xdr:from>
    <xdr:to>
      <xdr:col>45</xdr:col>
      <xdr:colOff>177800</xdr:colOff>
      <xdr:row>78</xdr:row>
      <xdr:rowOff>106680</xdr:rowOff>
    </xdr:to>
    <xdr:cxnSp macro="">
      <xdr:nvCxnSpPr>
        <xdr:cNvPr id="366" name="直線コネクタ 365">
          <a:extLst>
            <a:ext uri="{FF2B5EF4-FFF2-40B4-BE49-F238E27FC236}">
              <a16:creationId xmlns:a16="http://schemas.microsoft.com/office/drawing/2014/main" id="{3EEAF074-AD40-4F44-AE96-A52525738020}"/>
            </a:ext>
          </a:extLst>
        </xdr:cNvPr>
        <xdr:cNvCxnSpPr/>
      </xdr:nvCxnSpPr>
      <xdr:spPr>
        <a:xfrm flipV="1">
          <a:off x="7861300" y="134454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166370</xdr:rowOff>
    </xdr:from>
    <xdr:to>
      <xdr:col>36</xdr:col>
      <xdr:colOff>165100</xdr:colOff>
      <xdr:row>79</xdr:row>
      <xdr:rowOff>96520</xdr:rowOff>
    </xdr:to>
    <xdr:sp macro="" textlink="">
      <xdr:nvSpPr>
        <xdr:cNvPr id="367" name="楕円 366">
          <a:extLst>
            <a:ext uri="{FF2B5EF4-FFF2-40B4-BE49-F238E27FC236}">
              <a16:creationId xmlns:a16="http://schemas.microsoft.com/office/drawing/2014/main" id="{9CC10B67-559A-4B19-9067-A1BD92984B68}"/>
            </a:ext>
          </a:extLst>
        </xdr:cNvPr>
        <xdr:cNvSpPr/>
      </xdr:nvSpPr>
      <xdr:spPr>
        <a:xfrm>
          <a:off x="6921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106680</xdr:rowOff>
    </xdr:from>
    <xdr:to>
      <xdr:col>41</xdr:col>
      <xdr:colOff>50800</xdr:colOff>
      <xdr:row>79</xdr:row>
      <xdr:rowOff>45720</xdr:rowOff>
    </xdr:to>
    <xdr:cxnSp macro="">
      <xdr:nvCxnSpPr>
        <xdr:cNvPr id="368" name="直線コネクタ 367">
          <a:extLst>
            <a:ext uri="{FF2B5EF4-FFF2-40B4-BE49-F238E27FC236}">
              <a16:creationId xmlns:a16="http://schemas.microsoft.com/office/drawing/2014/main" id="{766BFF06-B0FA-4F7A-AABD-384FE829B541}"/>
            </a:ext>
          </a:extLst>
        </xdr:cNvPr>
        <xdr:cNvCxnSpPr/>
      </xdr:nvCxnSpPr>
      <xdr:spPr>
        <a:xfrm flipV="1">
          <a:off x="6972300" y="134797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69" name="n_1aveValue【福祉施設】&#10;一人当たり面積">
          <a:extLst>
            <a:ext uri="{FF2B5EF4-FFF2-40B4-BE49-F238E27FC236}">
              <a16:creationId xmlns:a16="http://schemas.microsoft.com/office/drawing/2014/main" id="{9B7E6242-C8EB-4D3C-A961-C6FA0F1ABD0B}"/>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70" name="n_2aveValue【福祉施設】&#10;一人当たり面積">
          <a:extLst>
            <a:ext uri="{FF2B5EF4-FFF2-40B4-BE49-F238E27FC236}">
              <a16:creationId xmlns:a16="http://schemas.microsoft.com/office/drawing/2014/main" id="{689A5DF7-BF79-4450-9AA0-10867736BF39}"/>
            </a:ext>
          </a:extLst>
        </xdr:cNvPr>
        <xdr:cNvSpPr txBox="1"/>
      </xdr:nvSpPr>
      <xdr:spPr>
        <a:xfrm>
          <a:off x="8515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71" name="n_3aveValue【福祉施設】&#10;一人当たり面積">
          <a:extLst>
            <a:ext uri="{FF2B5EF4-FFF2-40B4-BE49-F238E27FC236}">
              <a16:creationId xmlns:a16="http://schemas.microsoft.com/office/drawing/2014/main" id="{0921F26A-D377-4ECF-9E4E-753AA3D64925}"/>
            </a:ext>
          </a:extLst>
        </xdr:cNvPr>
        <xdr:cNvSpPr txBox="1"/>
      </xdr:nvSpPr>
      <xdr:spPr>
        <a:xfrm>
          <a:off x="7626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72" name="n_4aveValue【福祉施設】&#10;一人当たり面積">
          <a:extLst>
            <a:ext uri="{FF2B5EF4-FFF2-40B4-BE49-F238E27FC236}">
              <a16:creationId xmlns:a16="http://schemas.microsoft.com/office/drawing/2014/main" id="{10A4CD57-717E-4ABB-913D-394ABAB9A7B5}"/>
            </a:ext>
          </a:extLst>
        </xdr:cNvPr>
        <xdr:cNvSpPr txBox="1"/>
      </xdr:nvSpPr>
      <xdr:spPr>
        <a:xfrm>
          <a:off x="6737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90188</xdr:rowOff>
    </xdr:from>
    <xdr:ext cx="469744" cy="259045"/>
    <xdr:sp macro="" textlink="">
      <xdr:nvSpPr>
        <xdr:cNvPr id="373" name="n_1mainValue【福祉施設】&#10;一人当たり面積">
          <a:extLst>
            <a:ext uri="{FF2B5EF4-FFF2-40B4-BE49-F238E27FC236}">
              <a16:creationId xmlns:a16="http://schemas.microsoft.com/office/drawing/2014/main" id="{61257AE9-69DB-4FB6-995F-1EE8D504000D}"/>
            </a:ext>
          </a:extLst>
        </xdr:cNvPr>
        <xdr:cNvSpPr txBox="1"/>
      </xdr:nvSpPr>
      <xdr:spPr>
        <a:xfrm>
          <a:off x="9391727" y="1329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139716</xdr:rowOff>
    </xdr:from>
    <xdr:ext cx="469744" cy="259045"/>
    <xdr:sp macro="" textlink="">
      <xdr:nvSpPr>
        <xdr:cNvPr id="374" name="n_2mainValue【福祉施設】&#10;一人当たり面積">
          <a:extLst>
            <a:ext uri="{FF2B5EF4-FFF2-40B4-BE49-F238E27FC236}">
              <a16:creationId xmlns:a16="http://schemas.microsoft.com/office/drawing/2014/main" id="{6EAA8A9F-F603-4175-95AA-0333FC9D6BC4}"/>
            </a:ext>
          </a:extLst>
        </xdr:cNvPr>
        <xdr:cNvSpPr txBox="1"/>
      </xdr:nvSpPr>
      <xdr:spPr>
        <a:xfrm>
          <a:off x="8515427" y="1316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2557</xdr:rowOff>
    </xdr:from>
    <xdr:ext cx="469744" cy="259045"/>
    <xdr:sp macro="" textlink="">
      <xdr:nvSpPr>
        <xdr:cNvPr id="375" name="n_3mainValue【福祉施設】&#10;一人当たり面積">
          <a:extLst>
            <a:ext uri="{FF2B5EF4-FFF2-40B4-BE49-F238E27FC236}">
              <a16:creationId xmlns:a16="http://schemas.microsoft.com/office/drawing/2014/main" id="{AE337500-A7A3-4625-ABEA-2DB0CF728D35}"/>
            </a:ext>
          </a:extLst>
        </xdr:cNvPr>
        <xdr:cNvSpPr txBox="1"/>
      </xdr:nvSpPr>
      <xdr:spPr>
        <a:xfrm>
          <a:off x="7626427" y="132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113047</xdr:rowOff>
    </xdr:from>
    <xdr:ext cx="469744" cy="259045"/>
    <xdr:sp macro="" textlink="">
      <xdr:nvSpPr>
        <xdr:cNvPr id="376" name="n_4mainValue【福祉施設】&#10;一人当たり面積">
          <a:extLst>
            <a:ext uri="{FF2B5EF4-FFF2-40B4-BE49-F238E27FC236}">
              <a16:creationId xmlns:a16="http://schemas.microsoft.com/office/drawing/2014/main" id="{25D75AE5-53E6-4423-A6AF-D91985328CEC}"/>
            </a:ext>
          </a:extLst>
        </xdr:cNvPr>
        <xdr:cNvSpPr txBox="1"/>
      </xdr:nvSpPr>
      <xdr:spPr>
        <a:xfrm>
          <a:off x="6737427" y="133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E6EB03E-9F99-439B-B98B-7A7283B037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BCABC2EC-0E99-4682-8BF1-3641989285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07A6AFB-7110-448F-9E8F-69F0A2AE7B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82D7451-11DB-4F64-A20F-26BBD0A3F8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00A26C1-F6B9-4615-85BD-8E97C76415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47B2209C-EBA4-4924-8CB4-B8A615A5A3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7328BC0-68FC-4800-8F31-59E8B02507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916165E-E96B-4482-8BE2-49DE0F34258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783EC05-E255-4DC7-8FB5-999C648BF6D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964F5F7-A6F4-4510-B3F0-26BE0A29344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8EB03092-BCA1-4B2B-90CC-82857CDB9B9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7FEC554C-38E7-4D40-B7B9-D055DF06D96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40E137DB-997C-451E-95CB-BFD3C230075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1F0843B-CE53-486B-BD4B-CAF9FDBBEAB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DCD57494-FDF6-4357-BAB0-011977017E7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88BD8349-D921-403F-966F-00F5320C310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15904B1B-2992-4BF1-AD8B-4D59FE972D3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BD2DF909-D9E6-4170-8A7F-5132D00D407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A68E994-D805-4E5A-9B77-F50BC7108AE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26DCC205-23D8-4AE6-9B3C-65CADC3BC0E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838E3A80-80A9-4C41-A1C3-4250B08902E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ED3DB829-3BB2-435F-A6F6-12B5D4EFF20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E9724B03-B5DC-4364-8568-BEE3EEB85B6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4DB41C8B-EF77-41C6-AB46-663539D02DB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3873CDFF-3395-4CBC-9694-2BBAEB5DDCB9}"/>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49334CA4-EA79-4282-A2D8-C30BFAC860C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53ECA48F-98B0-42A8-B504-97C2D924E57F}"/>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A16FD4C7-C9BE-43E3-8A16-D74518C896F5}"/>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a:extLst>
            <a:ext uri="{FF2B5EF4-FFF2-40B4-BE49-F238E27FC236}">
              <a16:creationId xmlns:a16="http://schemas.microsoft.com/office/drawing/2014/main" id="{037B2DD4-7E89-4B56-9A03-289A8772FF06}"/>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615D8E81-868E-4C48-A6CA-94502BA994E8}"/>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a:extLst>
            <a:ext uri="{FF2B5EF4-FFF2-40B4-BE49-F238E27FC236}">
              <a16:creationId xmlns:a16="http://schemas.microsoft.com/office/drawing/2014/main" id="{2F8683F0-3DE3-4335-B6E6-0397CACC24A6}"/>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a:extLst>
            <a:ext uri="{FF2B5EF4-FFF2-40B4-BE49-F238E27FC236}">
              <a16:creationId xmlns:a16="http://schemas.microsoft.com/office/drawing/2014/main" id="{2FBE1C18-DAF2-4678-A16A-F94B0A908DD0}"/>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a:extLst>
            <a:ext uri="{FF2B5EF4-FFF2-40B4-BE49-F238E27FC236}">
              <a16:creationId xmlns:a16="http://schemas.microsoft.com/office/drawing/2014/main" id="{AF1BA7AC-4630-4F76-8E72-8678A9597257}"/>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0" name="フローチャート: 判断 409">
          <a:extLst>
            <a:ext uri="{FF2B5EF4-FFF2-40B4-BE49-F238E27FC236}">
              <a16:creationId xmlns:a16="http://schemas.microsoft.com/office/drawing/2014/main" id="{ADBDDA9B-A097-4E75-AB9A-86611E3D23D4}"/>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a:extLst>
            <a:ext uri="{FF2B5EF4-FFF2-40B4-BE49-F238E27FC236}">
              <a16:creationId xmlns:a16="http://schemas.microsoft.com/office/drawing/2014/main" id="{4A843EF3-FA44-47CF-AD6E-2D09A979D925}"/>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3C9B42F-E5CA-4ED5-9895-92A2B86A1E9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18BB3BC-C641-436C-BFBF-ADBF2CD5C47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A3D23C4-237D-436F-A7A8-E3BDF221F0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CED020D-6448-4B72-8C76-5282D417B1D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D6EA995-C702-4264-8992-777A1A73A11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145414</xdr:rowOff>
    </xdr:from>
    <xdr:to>
      <xdr:col>24</xdr:col>
      <xdr:colOff>114300</xdr:colOff>
      <xdr:row>104</xdr:row>
      <xdr:rowOff>75564</xdr:rowOff>
    </xdr:to>
    <xdr:sp macro="" textlink="">
      <xdr:nvSpPr>
        <xdr:cNvPr id="417" name="楕円 416">
          <a:extLst>
            <a:ext uri="{FF2B5EF4-FFF2-40B4-BE49-F238E27FC236}">
              <a16:creationId xmlns:a16="http://schemas.microsoft.com/office/drawing/2014/main" id="{74541065-0EED-42F1-BE39-15E98DA62827}"/>
            </a:ext>
          </a:extLst>
        </xdr:cNvPr>
        <xdr:cNvSpPr/>
      </xdr:nvSpPr>
      <xdr:spPr>
        <a:xfrm>
          <a:off x="4584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123841</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D7094933-D8B1-4CA2-920E-D6DD25816B6E}"/>
            </a:ext>
          </a:extLst>
        </xdr:cNvPr>
        <xdr:cNvSpPr txBox="1"/>
      </xdr:nvSpPr>
      <xdr:spPr>
        <a:xfrm>
          <a:off x="4673600"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107314</xdr:rowOff>
    </xdr:from>
    <xdr:to>
      <xdr:col>20</xdr:col>
      <xdr:colOff>38100</xdr:colOff>
      <xdr:row>104</xdr:row>
      <xdr:rowOff>37464</xdr:rowOff>
    </xdr:to>
    <xdr:sp macro="" textlink="">
      <xdr:nvSpPr>
        <xdr:cNvPr id="419" name="楕円 418">
          <a:extLst>
            <a:ext uri="{FF2B5EF4-FFF2-40B4-BE49-F238E27FC236}">
              <a16:creationId xmlns:a16="http://schemas.microsoft.com/office/drawing/2014/main" id="{EE884BDB-69B9-4C33-B769-4A0CE9F3E834}"/>
            </a:ext>
          </a:extLst>
        </xdr:cNvPr>
        <xdr:cNvSpPr/>
      </xdr:nvSpPr>
      <xdr:spPr>
        <a:xfrm>
          <a:off x="3746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158114</xdr:rowOff>
    </xdr:from>
    <xdr:to>
      <xdr:col>24</xdr:col>
      <xdr:colOff>63500</xdr:colOff>
      <xdr:row>104</xdr:row>
      <xdr:rowOff>24764</xdr:rowOff>
    </xdr:to>
    <xdr:cxnSp macro="">
      <xdr:nvCxnSpPr>
        <xdr:cNvPr id="420" name="直線コネクタ 419">
          <a:extLst>
            <a:ext uri="{FF2B5EF4-FFF2-40B4-BE49-F238E27FC236}">
              <a16:creationId xmlns:a16="http://schemas.microsoft.com/office/drawing/2014/main" id="{55BC5F28-8CAB-44F5-8D4F-56ECED40BBCC}"/>
            </a:ext>
          </a:extLst>
        </xdr:cNvPr>
        <xdr:cNvCxnSpPr/>
      </xdr:nvCxnSpPr>
      <xdr:spPr>
        <a:xfrm>
          <a:off x="3797300" y="178174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69214</xdr:rowOff>
    </xdr:from>
    <xdr:to>
      <xdr:col>15</xdr:col>
      <xdr:colOff>101600</xdr:colOff>
      <xdr:row>103</xdr:row>
      <xdr:rowOff>170814</xdr:rowOff>
    </xdr:to>
    <xdr:sp macro="" textlink="">
      <xdr:nvSpPr>
        <xdr:cNvPr id="421" name="楕円 420">
          <a:extLst>
            <a:ext uri="{FF2B5EF4-FFF2-40B4-BE49-F238E27FC236}">
              <a16:creationId xmlns:a16="http://schemas.microsoft.com/office/drawing/2014/main" id="{40C43477-DDE5-496F-B349-83ACD9ECD7E7}"/>
            </a:ext>
          </a:extLst>
        </xdr:cNvPr>
        <xdr:cNvSpPr/>
      </xdr:nvSpPr>
      <xdr:spPr>
        <a:xfrm>
          <a:off x="2857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120014</xdr:rowOff>
    </xdr:from>
    <xdr:to>
      <xdr:col>19</xdr:col>
      <xdr:colOff>177800</xdr:colOff>
      <xdr:row>103</xdr:row>
      <xdr:rowOff>158114</xdr:rowOff>
    </xdr:to>
    <xdr:cxnSp macro="">
      <xdr:nvCxnSpPr>
        <xdr:cNvPr id="422" name="直線コネクタ 421">
          <a:extLst>
            <a:ext uri="{FF2B5EF4-FFF2-40B4-BE49-F238E27FC236}">
              <a16:creationId xmlns:a16="http://schemas.microsoft.com/office/drawing/2014/main" id="{231D3423-C396-4B7E-A7CD-944506F8E7D2}"/>
            </a:ext>
          </a:extLst>
        </xdr:cNvPr>
        <xdr:cNvCxnSpPr/>
      </xdr:nvCxnSpPr>
      <xdr:spPr>
        <a:xfrm>
          <a:off x="2908300" y="177793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31114</xdr:rowOff>
    </xdr:from>
    <xdr:to>
      <xdr:col>10</xdr:col>
      <xdr:colOff>165100</xdr:colOff>
      <xdr:row>103</xdr:row>
      <xdr:rowOff>132714</xdr:rowOff>
    </xdr:to>
    <xdr:sp macro="" textlink="">
      <xdr:nvSpPr>
        <xdr:cNvPr id="423" name="楕円 422">
          <a:extLst>
            <a:ext uri="{FF2B5EF4-FFF2-40B4-BE49-F238E27FC236}">
              <a16:creationId xmlns:a16="http://schemas.microsoft.com/office/drawing/2014/main" id="{393A00CC-5D69-4587-85AA-5FD3002DF929}"/>
            </a:ext>
          </a:extLst>
        </xdr:cNvPr>
        <xdr:cNvSpPr/>
      </xdr:nvSpPr>
      <xdr:spPr>
        <a:xfrm>
          <a:off x="1968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81914</xdr:rowOff>
    </xdr:from>
    <xdr:to>
      <xdr:col>15</xdr:col>
      <xdr:colOff>50800</xdr:colOff>
      <xdr:row>103</xdr:row>
      <xdr:rowOff>120014</xdr:rowOff>
    </xdr:to>
    <xdr:cxnSp macro="">
      <xdr:nvCxnSpPr>
        <xdr:cNvPr id="424" name="直線コネクタ 423">
          <a:extLst>
            <a:ext uri="{FF2B5EF4-FFF2-40B4-BE49-F238E27FC236}">
              <a16:creationId xmlns:a16="http://schemas.microsoft.com/office/drawing/2014/main" id="{0CEE9A36-9D0B-4220-BE77-7F17B72E825C}"/>
            </a:ext>
          </a:extLst>
        </xdr:cNvPr>
        <xdr:cNvCxnSpPr/>
      </xdr:nvCxnSpPr>
      <xdr:spPr>
        <a:xfrm>
          <a:off x="2019300" y="177412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25" name="楕円 424">
          <a:extLst>
            <a:ext uri="{FF2B5EF4-FFF2-40B4-BE49-F238E27FC236}">
              <a16:creationId xmlns:a16="http://schemas.microsoft.com/office/drawing/2014/main" id="{27F5C4FE-A726-43D5-829F-8CCEE6012C86}"/>
            </a:ext>
          </a:extLst>
        </xdr:cNvPr>
        <xdr:cNvSpPr/>
      </xdr:nvSpPr>
      <xdr:spPr>
        <a:xfrm>
          <a:off x="107950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43814</xdr:rowOff>
    </xdr:from>
    <xdr:to>
      <xdr:col>10</xdr:col>
      <xdr:colOff>114300</xdr:colOff>
      <xdr:row>103</xdr:row>
      <xdr:rowOff>81914</xdr:rowOff>
    </xdr:to>
    <xdr:cxnSp macro="">
      <xdr:nvCxnSpPr>
        <xdr:cNvPr id="426" name="直線コネクタ 425">
          <a:extLst>
            <a:ext uri="{FF2B5EF4-FFF2-40B4-BE49-F238E27FC236}">
              <a16:creationId xmlns:a16="http://schemas.microsoft.com/office/drawing/2014/main" id="{EC3E2FE0-DE97-4EFF-A0D5-D814992E3B2B}"/>
            </a:ext>
          </a:extLst>
        </xdr:cNvPr>
        <xdr:cNvCxnSpPr/>
      </xdr:nvCxnSpPr>
      <xdr:spPr>
        <a:xfrm>
          <a:off x="1130300" y="177031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427" name="n_1aveValue【市民会館】&#10;有形固定資産減価償却率">
          <a:extLst>
            <a:ext uri="{FF2B5EF4-FFF2-40B4-BE49-F238E27FC236}">
              <a16:creationId xmlns:a16="http://schemas.microsoft.com/office/drawing/2014/main" id="{3305E290-26CA-4ADC-8210-4289D0AEB3A4}"/>
            </a:ext>
          </a:extLst>
        </xdr:cNvPr>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28" name="n_2aveValue【市民会館】&#10;有形固定資産減価償却率">
          <a:extLst>
            <a:ext uri="{FF2B5EF4-FFF2-40B4-BE49-F238E27FC236}">
              <a16:creationId xmlns:a16="http://schemas.microsoft.com/office/drawing/2014/main" id="{D70FA9F3-3C00-4BA3-92F8-346FA95BF49B}"/>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160038</xdr:rowOff>
    </xdr:from>
    <xdr:ext cx="405111" cy="259045"/>
    <xdr:sp macro="" textlink="">
      <xdr:nvSpPr>
        <xdr:cNvPr id="429" name="n_3aveValue【市民会館】&#10;有形固定資産減価償却率">
          <a:extLst>
            <a:ext uri="{FF2B5EF4-FFF2-40B4-BE49-F238E27FC236}">
              <a16:creationId xmlns:a16="http://schemas.microsoft.com/office/drawing/2014/main" id="{8EA75547-C6CA-4447-9046-71237EFFD92F}"/>
            </a:ext>
          </a:extLst>
        </xdr:cNvPr>
        <xdr:cNvSpPr txBox="1"/>
      </xdr:nvSpPr>
      <xdr:spPr>
        <a:xfrm>
          <a:off x="1816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154322</xdr:rowOff>
    </xdr:from>
    <xdr:ext cx="405111" cy="259045"/>
    <xdr:sp macro="" textlink="">
      <xdr:nvSpPr>
        <xdr:cNvPr id="430" name="n_4aveValue【市民会館】&#10;有形固定資産減価償却率">
          <a:extLst>
            <a:ext uri="{FF2B5EF4-FFF2-40B4-BE49-F238E27FC236}">
              <a16:creationId xmlns:a16="http://schemas.microsoft.com/office/drawing/2014/main" id="{95E5EDF8-CFDE-4494-BC3D-872831B82408}"/>
            </a:ext>
          </a:extLst>
        </xdr:cNvPr>
        <xdr:cNvSpPr txBox="1"/>
      </xdr:nvSpPr>
      <xdr:spPr>
        <a:xfrm>
          <a:off x="927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28591</xdr:rowOff>
    </xdr:from>
    <xdr:ext cx="405111" cy="259045"/>
    <xdr:sp macro="" textlink="">
      <xdr:nvSpPr>
        <xdr:cNvPr id="431" name="n_1mainValue【市民会館】&#10;有形固定資産減価償却率">
          <a:extLst>
            <a:ext uri="{FF2B5EF4-FFF2-40B4-BE49-F238E27FC236}">
              <a16:creationId xmlns:a16="http://schemas.microsoft.com/office/drawing/2014/main" id="{9A270349-01B1-4FC0-B543-F3F3ADED52DD}"/>
            </a:ext>
          </a:extLst>
        </xdr:cNvPr>
        <xdr:cNvSpPr txBox="1"/>
      </xdr:nvSpPr>
      <xdr:spPr>
        <a:xfrm>
          <a:off x="35820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161941</xdr:rowOff>
    </xdr:from>
    <xdr:ext cx="405111" cy="259045"/>
    <xdr:sp macro="" textlink="">
      <xdr:nvSpPr>
        <xdr:cNvPr id="432" name="n_2mainValue【市民会館】&#10;有形固定資産減価償却率">
          <a:extLst>
            <a:ext uri="{FF2B5EF4-FFF2-40B4-BE49-F238E27FC236}">
              <a16:creationId xmlns:a16="http://schemas.microsoft.com/office/drawing/2014/main" id="{083C816C-9CB0-478C-8FF1-D126017E4A8C}"/>
            </a:ext>
          </a:extLst>
        </xdr:cNvPr>
        <xdr:cNvSpPr txBox="1"/>
      </xdr:nvSpPr>
      <xdr:spPr>
        <a:xfrm>
          <a:off x="2705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149241</xdr:rowOff>
    </xdr:from>
    <xdr:ext cx="405111" cy="259045"/>
    <xdr:sp macro="" textlink="">
      <xdr:nvSpPr>
        <xdr:cNvPr id="433" name="n_3mainValue【市民会館】&#10;有形固定資産減価償却率">
          <a:extLst>
            <a:ext uri="{FF2B5EF4-FFF2-40B4-BE49-F238E27FC236}">
              <a16:creationId xmlns:a16="http://schemas.microsoft.com/office/drawing/2014/main" id="{C31A3762-74C1-4D87-BCEE-623D03829F98}"/>
            </a:ext>
          </a:extLst>
        </xdr:cNvPr>
        <xdr:cNvSpPr txBox="1"/>
      </xdr:nvSpPr>
      <xdr:spPr>
        <a:xfrm>
          <a:off x="1816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111141</xdr:rowOff>
    </xdr:from>
    <xdr:ext cx="405111" cy="259045"/>
    <xdr:sp macro="" textlink="">
      <xdr:nvSpPr>
        <xdr:cNvPr id="434" name="n_4mainValue【市民会館】&#10;有形固定資産減価償却率">
          <a:extLst>
            <a:ext uri="{FF2B5EF4-FFF2-40B4-BE49-F238E27FC236}">
              <a16:creationId xmlns:a16="http://schemas.microsoft.com/office/drawing/2014/main" id="{AD2911FB-06DB-4515-AB6B-E07D64205465}"/>
            </a:ext>
          </a:extLst>
        </xdr:cNvPr>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3A3695D5-3CA7-4BEE-9025-6BE9D798F0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ACD3873-CB9D-4FCC-81E0-D6C1AF1B25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B09DAD8E-9B0F-478B-845C-E952DFBC34A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0D376BE-9361-4A86-B0A6-E49C2FDB07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1A11EADD-4016-413F-9C8E-A65DCB3F3B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4D44061D-744E-48EF-AA62-F6A31F7884D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FAFA6872-1096-4C3F-A2D6-8361F745CAB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435B57B0-7DF9-4FD2-B370-02004746C23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3679E661-54A1-486F-8ED4-412119DFB6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AD10177-C6A8-47D0-A1EC-B29DBB413B9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55AB4B5B-A8A3-4C32-98DB-77D814FAF3F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23F5FCC-46B9-481B-B01F-991B74778F4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EB6AEF4A-61C9-4BCA-9792-807B69132BF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CEF27D7F-C846-4AA8-9605-B6A0893E56B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D6BEEFB6-526C-4F39-84FA-EBDB8B65A36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738F6218-F642-4618-AC49-D2D90E1F7F4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8BADFD07-E7A5-4DF6-94BA-F8B1CFADCAE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34CBB2BE-B185-473C-95F5-AE560764C77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71094A3D-87D8-4249-967C-87DA14E4C65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6A79A2A6-3765-4910-988D-66A5FB023DE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54813879-3466-42BE-9258-2C182131FDD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494EECA0-6648-4EB9-A942-D77E1A0C9F2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14275ABB-6AB1-411B-B14D-12E2861DB3F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a:extLst>
            <a:ext uri="{FF2B5EF4-FFF2-40B4-BE49-F238E27FC236}">
              <a16:creationId xmlns:a16="http://schemas.microsoft.com/office/drawing/2014/main" id="{974BB1B9-4AE2-40B2-BB56-6BD04C6A466B}"/>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a:extLst>
            <a:ext uri="{FF2B5EF4-FFF2-40B4-BE49-F238E27FC236}">
              <a16:creationId xmlns:a16="http://schemas.microsoft.com/office/drawing/2014/main" id="{C7C02B16-5344-4523-B834-4546A99B1679}"/>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a:extLst>
            <a:ext uri="{FF2B5EF4-FFF2-40B4-BE49-F238E27FC236}">
              <a16:creationId xmlns:a16="http://schemas.microsoft.com/office/drawing/2014/main" id="{253DFAA3-CF85-48FE-A5D2-A753EAFD5E4F}"/>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a:extLst>
            <a:ext uri="{FF2B5EF4-FFF2-40B4-BE49-F238E27FC236}">
              <a16:creationId xmlns:a16="http://schemas.microsoft.com/office/drawing/2014/main" id="{13D9A389-366B-4396-BF60-AF6790D44EF1}"/>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a:extLst>
            <a:ext uri="{FF2B5EF4-FFF2-40B4-BE49-F238E27FC236}">
              <a16:creationId xmlns:a16="http://schemas.microsoft.com/office/drawing/2014/main" id="{AA9E0941-CFC3-4824-9F52-3985AAA9E01D}"/>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463" name="【市民会館】&#10;一人当たり面積平均値テキスト">
          <a:extLst>
            <a:ext uri="{FF2B5EF4-FFF2-40B4-BE49-F238E27FC236}">
              <a16:creationId xmlns:a16="http://schemas.microsoft.com/office/drawing/2014/main" id="{B735553D-ABEC-4B94-9F77-1F300C3370E9}"/>
            </a:ext>
          </a:extLst>
        </xdr:cNvPr>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a:extLst>
            <a:ext uri="{FF2B5EF4-FFF2-40B4-BE49-F238E27FC236}">
              <a16:creationId xmlns:a16="http://schemas.microsoft.com/office/drawing/2014/main" id="{CD6B4A1D-21A7-4E35-886F-8F0A1155E656}"/>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a:extLst>
            <a:ext uri="{FF2B5EF4-FFF2-40B4-BE49-F238E27FC236}">
              <a16:creationId xmlns:a16="http://schemas.microsoft.com/office/drawing/2014/main" id="{9E57DAE1-3C91-45CC-93ED-FE00BCE6C908}"/>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6" name="フローチャート: 判断 465">
          <a:extLst>
            <a:ext uri="{FF2B5EF4-FFF2-40B4-BE49-F238E27FC236}">
              <a16:creationId xmlns:a16="http://schemas.microsoft.com/office/drawing/2014/main" id="{CCA281DD-A922-4D90-9886-DA9E9B79C6F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a:extLst>
            <a:ext uri="{FF2B5EF4-FFF2-40B4-BE49-F238E27FC236}">
              <a16:creationId xmlns:a16="http://schemas.microsoft.com/office/drawing/2014/main" id="{B7F67FD9-84B4-4088-B7A0-BF8D72AA1EC9}"/>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a:extLst>
            <a:ext uri="{FF2B5EF4-FFF2-40B4-BE49-F238E27FC236}">
              <a16:creationId xmlns:a16="http://schemas.microsoft.com/office/drawing/2014/main" id="{91D4635D-7ADA-41D8-8D0D-B2EF55140E05}"/>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DE8CC53-9168-4011-B15B-3590016FC46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7537CCA-0DEF-4ACF-ABAC-009AF674D0D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3D20078-8773-4C4C-ABC5-116AE094BF9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FC157CB-6949-4E1C-B334-75F1B101278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AA4AF65-9152-4E41-8D7F-4849FD67E95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120650</xdr:rowOff>
    </xdr:from>
    <xdr:to>
      <xdr:col>55</xdr:col>
      <xdr:colOff>50800</xdr:colOff>
      <xdr:row>108</xdr:row>
      <xdr:rowOff>50800</xdr:rowOff>
    </xdr:to>
    <xdr:sp macro="" textlink="">
      <xdr:nvSpPr>
        <xdr:cNvPr id="474" name="楕円 473">
          <a:extLst>
            <a:ext uri="{FF2B5EF4-FFF2-40B4-BE49-F238E27FC236}">
              <a16:creationId xmlns:a16="http://schemas.microsoft.com/office/drawing/2014/main" id="{72AA023A-F224-42B2-9046-4F4A8D778AA8}"/>
            </a:ext>
          </a:extLst>
        </xdr:cNvPr>
        <xdr:cNvSpPr/>
      </xdr:nvSpPr>
      <xdr:spPr>
        <a:xfrm>
          <a:off x="10426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35577</xdr:rowOff>
    </xdr:from>
    <xdr:ext cx="469744" cy="259045"/>
    <xdr:sp macro="" textlink="">
      <xdr:nvSpPr>
        <xdr:cNvPr id="475" name="【市民会館】&#10;一人当たり面積該当値テキスト">
          <a:extLst>
            <a:ext uri="{FF2B5EF4-FFF2-40B4-BE49-F238E27FC236}">
              <a16:creationId xmlns:a16="http://schemas.microsoft.com/office/drawing/2014/main" id="{F839910E-FCEA-4682-AA11-5D248476490B}"/>
            </a:ext>
          </a:extLst>
        </xdr:cNvPr>
        <xdr:cNvSpPr txBox="1"/>
      </xdr:nvSpPr>
      <xdr:spPr>
        <a:xfrm>
          <a:off x="10515600"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124461</xdr:rowOff>
    </xdr:from>
    <xdr:to>
      <xdr:col>50</xdr:col>
      <xdr:colOff>165100</xdr:colOff>
      <xdr:row>108</xdr:row>
      <xdr:rowOff>54611</xdr:rowOff>
    </xdr:to>
    <xdr:sp macro="" textlink="">
      <xdr:nvSpPr>
        <xdr:cNvPr id="476" name="楕円 475">
          <a:extLst>
            <a:ext uri="{FF2B5EF4-FFF2-40B4-BE49-F238E27FC236}">
              <a16:creationId xmlns:a16="http://schemas.microsoft.com/office/drawing/2014/main" id="{30438E97-CDEE-4375-844C-5D6AF8967655}"/>
            </a:ext>
          </a:extLst>
        </xdr:cNvPr>
        <xdr:cNvSpPr/>
      </xdr:nvSpPr>
      <xdr:spPr>
        <a:xfrm>
          <a:off x="9588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0</xdr:rowOff>
    </xdr:from>
    <xdr:to>
      <xdr:col>55</xdr:col>
      <xdr:colOff>0</xdr:colOff>
      <xdr:row>108</xdr:row>
      <xdr:rowOff>3811</xdr:rowOff>
    </xdr:to>
    <xdr:cxnSp macro="">
      <xdr:nvCxnSpPr>
        <xdr:cNvPr id="477" name="直線コネクタ 476">
          <a:extLst>
            <a:ext uri="{FF2B5EF4-FFF2-40B4-BE49-F238E27FC236}">
              <a16:creationId xmlns:a16="http://schemas.microsoft.com/office/drawing/2014/main" id="{47128A63-49FF-401A-8551-90324D2C2537}"/>
            </a:ext>
          </a:extLst>
        </xdr:cNvPr>
        <xdr:cNvCxnSpPr/>
      </xdr:nvCxnSpPr>
      <xdr:spPr>
        <a:xfrm flipV="1">
          <a:off x="9639300" y="185166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128270</xdr:rowOff>
    </xdr:from>
    <xdr:to>
      <xdr:col>46</xdr:col>
      <xdr:colOff>38100</xdr:colOff>
      <xdr:row>108</xdr:row>
      <xdr:rowOff>58420</xdr:rowOff>
    </xdr:to>
    <xdr:sp macro="" textlink="">
      <xdr:nvSpPr>
        <xdr:cNvPr id="478" name="楕円 477">
          <a:extLst>
            <a:ext uri="{FF2B5EF4-FFF2-40B4-BE49-F238E27FC236}">
              <a16:creationId xmlns:a16="http://schemas.microsoft.com/office/drawing/2014/main" id="{AEB16B1C-75B5-4DD2-8909-6F69E6169D8B}"/>
            </a:ext>
          </a:extLst>
        </xdr:cNvPr>
        <xdr:cNvSpPr/>
      </xdr:nvSpPr>
      <xdr:spPr>
        <a:xfrm>
          <a:off x="8699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3811</xdr:rowOff>
    </xdr:from>
    <xdr:to>
      <xdr:col>50</xdr:col>
      <xdr:colOff>114300</xdr:colOff>
      <xdr:row>108</xdr:row>
      <xdr:rowOff>7620</xdr:rowOff>
    </xdr:to>
    <xdr:cxnSp macro="">
      <xdr:nvCxnSpPr>
        <xdr:cNvPr id="479" name="直線コネクタ 478">
          <a:extLst>
            <a:ext uri="{FF2B5EF4-FFF2-40B4-BE49-F238E27FC236}">
              <a16:creationId xmlns:a16="http://schemas.microsoft.com/office/drawing/2014/main" id="{1B2C340F-D29A-45DB-BD5D-F45C969F7071}"/>
            </a:ext>
          </a:extLst>
        </xdr:cNvPr>
        <xdr:cNvCxnSpPr/>
      </xdr:nvCxnSpPr>
      <xdr:spPr>
        <a:xfrm flipV="1">
          <a:off x="8750300" y="185204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128270</xdr:rowOff>
    </xdr:from>
    <xdr:to>
      <xdr:col>41</xdr:col>
      <xdr:colOff>101600</xdr:colOff>
      <xdr:row>108</xdr:row>
      <xdr:rowOff>58420</xdr:rowOff>
    </xdr:to>
    <xdr:sp macro="" textlink="">
      <xdr:nvSpPr>
        <xdr:cNvPr id="480" name="楕円 479">
          <a:extLst>
            <a:ext uri="{FF2B5EF4-FFF2-40B4-BE49-F238E27FC236}">
              <a16:creationId xmlns:a16="http://schemas.microsoft.com/office/drawing/2014/main" id="{5D0DF900-A4EC-4F7C-8A3C-4F262CF162F0}"/>
            </a:ext>
          </a:extLst>
        </xdr:cNvPr>
        <xdr:cNvSpPr/>
      </xdr:nvSpPr>
      <xdr:spPr>
        <a:xfrm>
          <a:off x="7810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7620</xdr:rowOff>
    </xdr:from>
    <xdr:to>
      <xdr:col>45</xdr:col>
      <xdr:colOff>177800</xdr:colOff>
      <xdr:row>108</xdr:row>
      <xdr:rowOff>7620</xdr:rowOff>
    </xdr:to>
    <xdr:cxnSp macro="">
      <xdr:nvCxnSpPr>
        <xdr:cNvPr id="481" name="直線コネクタ 480">
          <a:extLst>
            <a:ext uri="{FF2B5EF4-FFF2-40B4-BE49-F238E27FC236}">
              <a16:creationId xmlns:a16="http://schemas.microsoft.com/office/drawing/2014/main" id="{9B2986A4-88A8-4606-9E54-5B8E4361FF44}"/>
            </a:ext>
          </a:extLst>
        </xdr:cNvPr>
        <xdr:cNvCxnSpPr/>
      </xdr:nvCxnSpPr>
      <xdr:spPr>
        <a:xfrm>
          <a:off x="7861300" y="1852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132080</xdr:rowOff>
    </xdr:from>
    <xdr:to>
      <xdr:col>36</xdr:col>
      <xdr:colOff>165100</xdr:colOff>
      <xdr:row>108</xdr:row>
      <xdr:rowOff>62230</xdr:rowOff>
    </xdr:to>
    <xdr:sp macro="" textlink="">
      <xdr:nvSpPr>
        <xdr:cNvPr id="482" name="楕円 481">
          <a:extLst>
            <a:ext uri="{FF2B5EF4-FFF2-40B4-BE49-F238E27FC236}">
              <a16:creationId xmlns:a16="http://schemas.microsoft.com/office/drawing/2014/main" id="{234F94B8-69BC-47BF-9EF1-FDE08327F81A}"/>
            </a:ext>
          </a:extLst>
        </xdr:cNvPr>
        <xdr:cNvSpPr/>
      </xdr:nvSpPr>
      <xdr:spPr>
        <a:xfrm>
          <a:off x="6921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7620</xdr:rowOff>
    </xdr:from>
    <xdr:to>
      <xdr:col>41</xdr:col>
      <xdr:colOff>50800</xdr:colOff>
      <xdr:row>108</xdr:row>
      <xdr:rowOff>11430</xdr:rowOff>
    </xdr:to>
    <xdr:cxnSp macro="">
      <xdr:nvCxnSpPr>
        <xdr:cNvPr id="483" name="直線コネクタ 482">
          <a:extLst>
            <a:ext uri="{FF2B5EF4-FFF2-40B4-BE49-F238E27FC236}">
              <a16:creationId xmlns:a16="http://schemas.microsoft.com/office/drawing/2014/main" id="{3F5441BB-0BFB-43CB-AC48-069502641B99}"/>
            </a:ext>
          </a:extLst>
        </xdr:cNvPr>
        <xdr:cNvCxnSpPr/>
      </xdr:nvCxnSpPr>
      <xdr:spPr>
        <a:xfrm flipV="1">
          <a:off x="6972300" y="1852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116857</xdr:rowOff>
    </xdr:from>
    <xdr:ext cx="469744" cy="259045"/>
    <xdr:sp macro="" textlink="">
      <xdr:nvSpPr>
        <xdr:cNvPr id="484" name="n_1aveValue【市民会館】&#10;一人当たり面積">
          <a:extLst>
            <a:ext uri="{FF2B5EF4-FFF2-40B4-BE49-F238E27FC236}">
              <a16:creationId xmlns:a16="http://schemas.microsoft.com/office/drawing/2014/main" id="{DF71194F-A640-44CD-9802-0DF16245BC64}"/>
            </a:ext>
          </a:extLst>
        </xdr:cNvPr>
        <xdr:cNvSpPr txBox="1"/>
      </xdr:nvSpPr>
      <xdr:spPr>
        <a:xfrm>
          <a:off x="9391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5" name="n_2aveValue【市民会館】&#10;一人当たり面積">
          <a:extLst>
            <a:ext uri="{FF2B5EF4-FFF2-40B4-BE49-F238E27FC236}">
              <a16:creationId xmlns:a16="http://schemas.microsoft.com/office/drawing/2014/main" id="{1B71C54D-C303-4453-9A8F-152A7CDB717F}"/>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86" name="n_3aveValue【市民会館】&#10;一人当たり面積">
          <a:extLst>
            <a:ext uri="{FF2B5EF4-FFF2-40B4-BE49-F238E27FC236}">
              <a16:creationId xmlns:a16="http://schemas.microsoft.com/office/drawing/2014/main" id="{C805ED1A-B4B0-4EF1-B7CA-F0DEB0F6B83B}"/>
            </a:ext>
          </a:extLst>
        </xdr:cNvPr>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87" name="n_4aveValue【市民会館】&#10;一人当たり面積">
          <a:extLst>
            <a:ext uri="{FF2B5EF4-FFF2-40B4-BE49-F238E27FC236}">
              <a16:creationId xmlns:a16="http://schemas.microsoft.com/office/drawing/2014/main" id="{698F687F-9F90-466C-BF0B-2E29D8228898}"/>
            </a:ext>
          </a:extLst>
        </xdr:cNvPr>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45738</xdr:rowOff>
    </xdr:from>
    <xdr:ext cx="469744" cy="259045"/>
    <xdr:sp macro="" textlink="">
      <xdr:nvSpPr>
        <xdr:cNvPr id="488" name="n_1mainValue【市民会館】&#10;一人当たり面積">
          <a:extLst>
            <a:ext uri="{FF2B5EF4-FFF2-40B4-BE49-F238E27FC236}">
              <a16:creationId xmlns:a16="http://schemas.microsoft.com/office/drawing/2014/main" id="{A5498C8B-2243-4EBF-A0ED-704A8150F1C6}"/>
            </a:ext>
          </a:extLst>
        </xdr:cNvPr>
        <xdr:cNvSpPr txBox="1"/>
      </xdr:nvSpPr>
      <xdr:spPr>
        <a:xfrm>
          <a:off x="9391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49547</xdr:rowOff>
    </xdr:from>
    <xdr:ext cx="469744" cy="259045"/>
    <xdr:sp macro="" textlink="">
      <xdr:nvSpPr>
        <xdr:cNvPr id="489" name="n_2mainValue【市民会館】&#10;一人当たり面積">
          <a:extLst>
            <a:ext uri="{FF2B5EF4-FFF2-40B4-BE49-F238E27FC236}">
              <a16:creationId xmlns:a16="http://schemas.microsoft.com/office/drawing/2014/main" id="{2B7B7FC2-B5B2-467C-9861-17DD3901D751}"/>
            </a:ext>
          </a:extLst>
        </xdr:cNvPr>
        <xdr:cNvSpPr txBox="1"/>
      </xdr:nvSpPr>
      <xdr:spPr>
        <a:xfrm>
          <a:off x="8515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49547</xdr:rowOff>
    </xdr:from>
    <xdr:ext cx="469744" cy="259045"/>
    <xdr:sp macro="" textlink="">
      <xdr:nvSpPr>
        <xdr:cNvPr id="490" name="n_3mainValue【市民会館】&#10;一人当たり面積">
          <a:extLst>
            <a:ext uri="{FF2B5EF4-FFF2-40B4-BE49-F238E27FC236}">
              <a16:creationId xmlns:a16="http://schemas.microsoft.com/office/drawing/2014/main" id="{AB164571-4070-4657-A45A-3575376937B2}"/>
            </a:ext>
          </a:extLst>
        </xdr:cNvPr>
        <xdr:cNvSpPr txBox="1"/>
      </xdr:nvSpPr>
      <xdr:spPr>
        <a:xfrm>
          <a:off x="7626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53357</xdr:rowOff>
    </xdr:from>
    <xdr:ext cx="469744" cy="259045"/>
    <xdr:sp macro="" textlink="">
      <xdr:nvSpPr>
        <xdr:cNvPr id="491" name="n_4mainValue【市民会館】&#10;一人当たり面積">
          <a:extLst>
            <a:ext uri="{FF2B5EF4-FFF2-40B4-BE49-F238E27FC236}">
              <a16:creationId xmlns:a16="http://schemas.microsoft.com/office/drawing/2014/main" id="{8B17BCFC-D53B-4A08-9580-D23E2BECBD9B}"/>
            </a:ext>
          </a:extLst>
        </xdr:cNvPr>
        <xdr:cNvSpPr txBox="1"/>
      </xdr:nvSpPr>
      <xdr:spPr>
        <a:xfrm>
          <a:off x="673742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2F1F0F2D-ABA5-4353-85F5-DDA84C6A4A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E057498E-A0A2-4E5F-A544-365942112F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E009BEBE-2E14-48E0-AFD7-F1496E3E47C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C54BDD6D-77C3-48AD-8123-4B234D150FE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59C491D0-EC71-45FE-B6F5-86479AE2A91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85760D00-FBCE-4486-B0A2-B2897B58A43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882826D9-845D-4441-92D4-C98A687974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CEF8C2D9-2F22-4559-B9A6-460FC5BB72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CE658141-41CA-427B-B0FB-263E8C41F98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20DF26F1-2E32-458B-9456-28946CF910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6F97AA42-53F9-43AA-8045-0B55F2A2332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A8D4E5E-A518-4468-96F1-8384D3B5566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4CCFC764-6CBA-4CCB-B8B1-EDAFDE6072C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1333E376-3B64-4202-B261-5533F6B39D9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F4FECB72-1E83-405D-B6B5-645E70AA5CD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A873D197-9487-4F93-86B2-90B3E50E2DB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5CD7A822-ECFE-4A5A-9A75-32F2392022B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898B702A-25AA-4BB0-A4CB-E383760B9FD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BB82AEFD-C6E3-460A-99BE-156BC3EEE0B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92B7016E-F5C2-4BAA-BE42-716180FE24A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89865D03-2759-490D-AFE9-6876F5E5D1A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CD77FFC0-B9D5-47BD-8522-39B959EC0C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EED23504-A8DF-4967-ADA5-47FCEEABDAA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9E8675A8-06A7-4743-8444-1057A495F8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329DF483-11AE-455E-B78C-32FF754E185B}"/>
            </a:ext>
          </a:extLst>
        </xdr:cNvPr>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FE2EEC01-6927-4368-9130-61BFA0D570D6}"/>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E9D096A6-EBAB-472C-90FD-9BF49EFC18D1}"/>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CA436972-B01F-41DB-83C7-58DB2CB89295}"/>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a:extLst>
            <a:ext uri="{FF2B5EF4-FFF2-40B4-BE49-F238E27FC236}">
              <a16:creationId xmlns:a16="http://schemas.microsoft.com/office/drawing/2014/main" id="{0D9C942F-684E-469A-BF20-423114797C05}"/>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71727737-E23A-49BC-8CAF-2351B2DC55CD}"/>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98503C2B-E9D8-42B9-B3E0-42485B0596AF}"/>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a:extLst>
            <a:ext uri="{FF2B5EF4-FFF2-40B4-BE49-F238E27FC236}">
              <a16:creationId xmlns:a16="http://schemas.microsoft.com/office/drawing/2014/main" id="{86399931-24D8-4174-AEDB-B5E81D2E0A71}"/>
            </a:ext>
          </a:extLst>
        </xdr:cNvPr>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a:extLst>
            <a:ext uri="{FF2B5EF4-FFF2-40B4-BE49-F238E27FC236}">
              <a16:creationId xmlns:a16="http://schemas.microsoft.com/office/drawing/2014/main" id="{0E4A3992-B35D-43D4-B7E6-659879626F37}"/>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5" name="フローチャート: 判断 524">
          <a:extLst>
            <a:ext uri="{FF2B5EF4-FFF2-40B4-BE49-F238E27FC236}">
              <a16:creationId xmlns:a16="http://schemas.microsoft.com/office/drawing/2014/main" id="{5E8054A6-F4AB-4F26-9861-B608A2DF7E7A}"/>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6" name="フローチャート: 判断 525">
          <a:extLst>
            <a:ext uri="{FF2B5EF4-FFF2-40B4-BE49-F238E27FC236}">
              <a16:creationId xmlns:a16="http://schemas.microsoft.com/office/drawing/2014/main" id="{79C20FD0-4E5D-429F-969F-3282C5FE49E7}"/>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BAD65B8-28CE-4047-AE92-7678886B9F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509B0F8-583F-41D7-A47B-BEF773DFBB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E2F3322-F598-4857-B45B-5AD16411602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3DBE2AB-2FA6-42E1-B52D-2E300B832BB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13FA902-721E-4A9F-B43E-16FCDFB5275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44450</xdr:rowOff>
    </xdr:from>
    <xdr:to>
      <xdr:col>85</xdr:col>
      <xdr:colOff>177800</xdr:colOff>
      <xdr:row>33</xdr:row>
      <xdr:rowOff>146050</xdr:rowOff>
    </xdr:to>
    <xdr:sp macro="" textlink="">
      <xdr:nvSpPr>
        <xdr:cNvPr id="532" name="楕円 531">
          <a:extLst>
            <a:ext uri="{FF2B5EF4-FFF2-40B4-BE49-F238E27FC236}">
              <a16:creationId xmlns:a16="http://schemas.microsoft.com/office/drawing/2014/main" id="{762C7977-B37A-49A4-BD8A-6347AE29AB12}"/>
            </a:ext>
          </a:extLst>
        </xdr:cNvPr>
        <xdr:cNvSpPr/>
      </xdr:nvSpPr>
      <xdr:spPr>
        <a:xfrm>
          <a:off x="162687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168927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72DE60A7-8E1F-4642-869B-2E20D77B3707}"/>
            </a:ext>
          </a:extLst>
        </xdr:cNvPr>
        <xdr:cNvSpPr txBox="1"/>
      </xdr:nvSpPr>
      <xdr:spPr>
        <a:xfrm>
          <a:off x="16357600"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164465</xdr:rowOff>
    </xdr:from>
    <xdr:to>
      <xdr:col>81</xdr:col>
      <xdr:colOff>101600</xdr:colOff>
      <xdr:row>33</xdr:row>
      <xdr:rowOff>94615</xdr:rowOff>
    </xdr:to>
    <xdr:sp macro="" textlink="">
      <xdr:nvSpPr>
        <xdr:cNvPr id="534" name="楕円 533">
          <a:extLst>
            <a:ext uri="{FF2B5EF4-FFF2-40B4-BE49-F238E27FC236}">
              <a16:creationId xmlns:a16="http://schemas.microsoft.com/office/drawing/2014/main" id="{892C140C-70C6-4B79-A2AB-4A0F06444DEF}"/>
            </a:ext>
          </a:extLst>
        </xdr:cNvPr>
        <xdr:cNvSpPr/>
      </xdr:nvSpPr>
      <xdr:spPr>
        <a:xfrm>
          <a:off x="15430500" y="56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43815</xdr:rowOff>
    </xdr:from>
    <xdr:to>
      <xdr:col>85</xdr:col>
      <xdr:colOff>127000</xdr:colOff>
      <xdr:row>33</xdr:row>
      <xdr:rowOff>95250</xdr:rowOff>
    </xdr:to>
    <xdr:cxnSp macro="">
      <xdr:nvCxnSpPr>
        <xdr:cNvPr id="535" name="直線コネクタ 534">
          <a:extLst>
            <a:ext uri="{FF2B5EF4-FFF2-40B4-BE49-F238E27FC236}">
              <a16:creationId xmlns:a16="http://schemas.microsoft.com/office/drawing/2014/main" id="{0FD45680-2D86-4A75-8550-81D0CF9E4492}"/>
            </a:ext>
          </a:extLst>
        </xdr:cNvPr>
        <xdr:cNvCxnSpPr/>
      </xdr:nvCxnSpPr>
      <xdr:spPr>
        <a:xfrm>
          <a:off x="15481300" y="57016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113030</xdr:rowOff>
    </xdr:from>
    <xdr:to>
      <xdr:col>76</xdr:col>
      <xdr:colOff>165100</xdr:colOff>
      <xdr:row>33</xdr:row>
      <xdr:rowOff>43180</xdr:rowOff>
    </xdr:to>
    <xdr:sp macro="" textlink="">
      <xdr:nvSpPr>
        <xdr:cNvPr id="536" name="楕円 535">
          <a:extLst>
            <a:ext uri="{FF2B5EF4-FFF2-40B4-BE49-F238E27FC236}">
              <a16:creationId xmlns:a16="http://schemas.microsoft.com/office/drawing/2014/main" id="{14251AAD-4BF9-491C-981D-9399290E2646}"/>
            </a:ext>
          </a:extLst>
        </xdr:cNvPr>
        <xdr:cNvSpPr/>
      </xdr:nvSpPr>
      <xdr:spPr>
        <a:xfrm>
          <a:off x="14541500" y="55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163830</xdr:rowOff>
    </xdr:from>
    <xdr:to>
      <xdr:col>81</xdr:col>
      <xdr:colOff>50800</xdr:colOff>
      <xdr:row>33</xdr:row>
      <xdr:rowOff>43815</xdr:rowOff>
    </xdr:to>
    <xdr:cxnSp macro="">
      <xdr:nvCxnSpPr>
        <xdr:cNvPr id="537" name="直線コネクタ 536">
          <a:extLst>
            <a:ext uri="{FF2B5EF4-FFF2-40B4-BE49-F238E27FC236}">
              <a16:creationId xmlns:a16="http://schemas.microsoft.com/office/drawing/2014/main" id="{191D5184-E0F2-4A72-BFC5-5FB095AC0F1D}"/>
            </a:ext>
          </a:extLst>
        </xdr:cNvPr>
        <xdr:cNvCxnSpPr/>
      </xdr:nvCxnSpPr>
      <xdr:spPr>
        <a:xfrm>
          <a:off x="14592300" y="56502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63500</xdr:rowOff>
    </xdr:from>
    <xdr:to>
      <xdr:col>72</xdr:col>
      <xdr:colOff>38100</xdr:colOff>
      <xdr:row>32</xdr:row>
      <xdr:rowOff>165100</xdr:rowOff>
    </xdr:to>
    <xdr:sp macro="" textlink="">
      <xdr:nvSpPr>
        <xdr:cNvPr id="538" name="楕円 537">
          <a:extLst>
            <a:ext uri="{FF2B5EF4-FFF2-40B4-BE49-F238E27FC236}">
              <a16:creationId xmlns:a16="http://schemas.microsoft.com/office/drawing/2014/main" id="{B0CB877F-06B9-42A0-B4C5-54383126AA6C}"/>
            </a:ext>
          </a:extLst>
        </xdr:cNvPr>
        <xdr:cNvSpPr/>
      </xdr:nvSpPr>
      <xdr:spPr>
        <a:xfrm>
          <a:off x="13652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114300</xdr:rowOff>
    </xdr:from>
    <xdr:to>
      <xdr:col>76</xdr:col>
      <xdr:colOff>114300</xdr:colOff>
      <xdr:row>32</xdr:row>
      <xdr:rowOff>163830</xdr:rowOff>
    </xdr:to>
    <xdr:cxnSp macro="">
      <xdr:nvCxnSpPr>
        <xdr:cNvPr id="539" name="直線コネクタ 538">
          <a:extLst>
            <a:ext uri="{FF2B5EF4-FFF2-40B4-BE49-F238E27FC236}">
              <a16:creationId xmlns:a16="http://schemas.microsoft.com/office/drawing/2014/main" id="{ADF8B67A-CDFF-46F3-8A16-E469B8B3230C}"/>
            </a:ext>
          </a:extLst>
        </xdr:cNvPr>
        <xdr:cNvCxnSpPr/>
      </xdr:nvCxnSpPr>
      <xdr:spPr>
        <a:xfrm>
          <a:off x="13703300" y="56007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33020</xdr:rowOff>
    </xdr:from>
    <xdr:to>
      <xdr:col>67</xdr:col>
      <xdr:colOff>101600</xdr:colOff>
      <xdr:row>33</xdr:row>
      <xdr:rowOff>134620</xdr:rowOff>
    </xdr:to>
    <xdr:sp macro="" textlink="">
      <xdr:nvSpPr>
        <xdr:cNvPr id="540" name="楕円 539">
          <a:extLst>
            <a:ext uri="{FF2B5EF4-FFF2-40B4-BE49-F238E27FC236}">
              <a16:creationId xmlns:a16="http://schemas.microsoft.com/office/drawing/2014/main" id="{50BF1821-C15E-4430-8E20-FB1D4E273438}"/>
            </a:ext>
          </a:extLst>
        </xdr:cNvPr>
        <xdr:cNvSpPr/>
      </xdr:nvSpPr>
      <xdr:spPr>
        <a:xfrm>
          <a:off x="12763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114300</xdr:rowOff>
    </xdr:from>
    <xdr:to>
      <xdr:col>71</xdr:col>
      <xdr:colOff>177800</xdr:colOff>
      <xdr:row>33</xdr:row>
      <xdr:rowOff>83820</xdr:rowOff>
    </xdr:to>
    <xdr:cxnSp macro="">
      <xdr:nvCxnSpPr>
        <xdr:cNvPr id="541" name="直線コネクタ 540">
          <a:extLst>
            <a:ext uri="{FF2B5EF4-FFF2-40B4-BE49-F238E27FC236}">
              <a16:creationId xmlns:a16="http://schemas.microsoft.com/office/drawing/2014/main" id="{ECB16E21-51C8-4E94-8699-AC28D71EBDF9}"/>
            </a:ext>
          </a:extLst>
        </xdr:cNvPr>
        <xdr:cNvCxnSpPr/>
      </xdr:nvCxnSpPr>
      <xdr:spPr>
        <a:xfrm flipV="1">
          <a:off x="12814300" y="560070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123842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61329510-9824-4AA8-A2DA-5D7FA17F9497}"/>
            </a:ext>
          </a:extLst>
        </xdr:cNvPr>
        <xdr:cNvSpPr txBox="1"/>
      </xdr:nvSpPr>
      <xdr:spPr>
        <a:xfrm>
          <a:off x="15266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114317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EFE59F5C-C970-4D83-87CA-61155EF61EF3}"/>
            </a:ext>
          </a:extLst>
        </xdr:cNvPr>
        <xdr:cNvSpPr txBox="1"/>
      </xdr:nvSpPr>
      <xdr:spPr>
        <a:xfrm>
          <a:off x="14389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DE27FAAE-AF26-4F37-9DB4-4A9EA6806D87}"/>
            </a:ext>
          </a:extLst>
        </xdr:cNvPr>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58148839-740F-4411-A1B7-3CF4E2611547}"/>
            </a:ext>
          </a:extLst>
        </xdr:cNvPr>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111142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449B3B4A-7455-49C8-B92D-8CCDE56ABD0D}"/>
            </a:ext>
          </a:extLst>
        </xdr:cNvPr>
        <xdr:cNvSpPr txBox="1"/>
      </xdr:nvSpPr>
      <xdr:spPr>
        <a:xfrm>
          <a:off x="15266044" y="542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59707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8A35983A-8175-4F8E-A0F1-66901B80DAD8}"/>
            </a:ext>
          </a:extLst>
        </xdr:cNvPr>
        <xdr:cNvSpPr txBox="1"/>
      </xdr:nvSpPr>
      <xdr:spPr>
        <a:xfrm>
          <a:off x="1438974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10177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BC3AC404-C4F0-4C73-AE0C-FFD6F8623820}"/>
            </a:ext>
          </a:extLst>
        </xdr:cNvPr>
        <xdr:cNvSpPr txBox="1"/>
      </xdr:nvSpPr>
      <xdr:spPr>
        <a:xfrm>
          <a:off x="13500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151147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4AE886E8-9C87-4384-9311-CE214A5D97E1}"/>
            </a:ext>
          </a:extLst>
        </xdr:cNvPr>
        <xdr:cNvSpPr txBox="1"/>
      </xdr:nvSpPr>
      <xdr:spPr>
        <a:xfrm>
          <a:off x="126117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20C3A63F-C231-4966-A4F9-E75CB06890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256D029A-5CA9-4639-B24F-B115EF885A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ECE79A34-BC8A-44B3-9C20-8287BFC63B8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D585E2A4-043F-460A-9C81-07A9D798C55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C508F8E1-3166-4197-B0FE-77DC6499E2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4242179B-4DDA-4B91-A76F-7EF74DA989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20DA9F68-4816-4404-9C9B-AAC99D3CDC8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29BACAC0-FAA0-40B6-ACE1-DCECA2E3775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8425CB3B-1AEE-4E44-A807-191551A051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712A4989-6823-4B32-B3BD-0248B3AFB6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5E88280C-6AD8-48D5-88EE-7B404631980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id="{8CEE28AF-3184-4A1B-88E7-BF5CC8C4453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3D20FE4-D0D7-4361-A54A-0696EE6D4E9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id="{8A5378D0-8299-4FEB-8416-888157340D2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F1AFCAED-BBC3-4937-AB6B-D0D021DFB07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id="{D6E920C1-0A49-44BA-9E33-F410862E283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1EF9C1C1-1BB9-4D15-A2D8-EA2A8535B14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id="{4FBD33AF-2489-44F8-B40F-BE0A41F79BC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F7799462-2754-473B-8A20-AADD2B9C04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139E5FE3-F5E7-4869-8501-CAB51EA3DE3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753E4B85-B532-4A53-A19D-1F8B73768D7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a:extLst>
            <a:ext uri="{FF2B5EF4-FFF2-40B4-BE49-F238E27FC236}">
              <a16:creationId xmlns:a16="http://schemas.microsoft.com/office/drawing/2014/main" id="{C27B6F6E-2B32-423D-AA9B-A70D41BBABC1}"/>
            </a:ext>
          </a:extLst>
        </xdr:cNvPr>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03146B58-4C16-4FF1-B46D-108767C92CD5}"/>
            </a:ext>
          </a:extLst>
        </xdr:cNvPr>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a:extLst>
            <a:ext uri="{FF2B5EF4-FFF2-40B4-BE49-F238E27FC236}">
              <a16:creationId xmlns:a16="http://schemas.microsoft.com/office/drawing/2014/main" id="{0A6D3FA0-E005-4C2F-AFEB-FBC5A31766C3}"/>
            </a:ext>
          </a:extLst>
        </xdr:cNvPr>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77C5CE90-0984-4A79-862C-6E8306C64DD0}"/>
            </a:ext>
          </a:extLst>
        </xdr:cNvPr>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a:extLst>
            <a:ext uri="{FF2B5EF4-FFF2-40B4-BE49-F238E27FC236}">
              <a16:creationId xmlns:a16="http://schemas.microsoft.com/office/drawing/2014/main" id="{EB8E6C86-B74A-4D3A-996A-284B5A7971D3}"/>
            </a:ext>
          </a:extLst>
        </xdr:cNvPr>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118936</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98A36C6A-A7C9-4355-93E5-733844030ADE}"/>
            </a:ext>
          </a:extLst>
        </xdr:cNvPr>
        <xdr:cNvSpPr txBox="1"/>
      </xdr:nvSpPr>
      <xdr:spPr>
        <a:xfrm>
          <a:off x="22199600" y="6634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a:extLst>
            <a:ext uri="{FF2B5EF4-FFF2-40B4-BE49-F238E27FC236}">
              <a16:creationId xmlns:a16="http://schemas.microsoft.com/office/drawing/2014/main" id="{35CEF56A-A9E9-4B12-9EA3-F9AA1F2200F7}"/>
            </a:ext>
          </a:extLst>
        </xdr:cNvPr>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a:extLst>
            <a:ext uri="{FF2B5EF4-FFF2-40B4-BE49-F238E27FC236}">
              <a16:creationId xmlns:a16="http://schemas.microsoft.com/office/drawing/2014/main" id="{FEEECD04-3F3A-4770-96AF-30C06DC5C25D}"/>
            </a:ext>
          </a:extLst>
        </xdr:cNvPr>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79" name="フローチャート: 判断 578">
          <a:extLst>
            <a:ext uri="{FF2B5EF4-FFF2-40B4-BE49-F238E27FC236}">
              <a16:creationId xmlns:a16="http://schemas.microsoft.com/office/drawing/2014/main" id="{A51C912D-D886-4F86-BBC2-7AA50BDF2B8A}"/>
            </a:ext>
          </a:extLst>
        </xdr:cNvPr>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0" name="フローチャート: 判断 579">
          <a:extLst>
            <a:ext uri="{FF2B5EF4-FFF2-40B4-BE49-F238E27FC236}">
              <a16:creationId xmlns:a16="http://schemas.microsoft.com/office/drawing/2014/main" id="{5110A4C4-E018-4196-97D0-FDD19BC89F7E}"/>
            </a:ext>
          </a:extLst>
        </xdr:cNvPr>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1" name="フローチャート: 判断 580">
          <a:extLst>
            <a:ext uri="{FF2B5EF4-FFF2-40B4-BE49-F238E27FC236}">
              <a16:creationId xmlns:a16="http://schemas.microsoft.com/office/drawing/2014/main" id="{AD1BF860-18D2-4454-99F3-A8815E05FDCE}"/>
            </a:ext>
          </a:extLst>
        </xdr:cNvPr>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E77BFBE-E35A-4E65-93CB-D6B236B1AC6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7801F46-3CE4-47A2-8560-63FD19F687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4F8D102-E2BC-4C10-8158-DF8D69DEA11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21DA2C9-AF41-42CC-AB0A-A458908BC4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B7195B0-0612-42D9-BF64-8179837187D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78439</xdr:rowOff>
    </xdr:from>
    <xdr:to>
      <xdr:col>116</xdr:col>
      <xdr:colOff>114300</xdr:colOff>
      <xdr:row>39</xdr:row>
      <xdr:rowOff>8589</xdr:rowOff>
    </xdr:to>
    <xdr:sp macro="" textlink="">
      <xdr:nvSpPr>
        <xdr:cNvPr id="587" name="楕円 586">
          <a:extLst>
            <a:ext uri="{FF2B5EF4-FFF2-40B4-BE49-F238E27FC236}">
              <a16:creationId xmlns:a16="http://schemas.microsoft.com/office/drawing/2014/main" id="{2888E54F-9A96-4996-8D54-983C5487E37C}"/>
            </a:ext>
          </a:extLst>
        </xdr:cNvPr>
        <xdr:cNvSpPr/>
      </xdr:nvSpPr>
      <xdr:spPr>
        <a:xfrm>
          <a:off x="22110700" y="65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101317</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8F537C99-4CB0-4401-A996-515995B62BAF}"/>
            </a:ext>
          </a:extLst>
        </xdr:cNvPr>
        <xdr:cNvSpPr txBox="1"/>
      </xdr:nvSpPr>
      <xdr:spPr>
        <a:xfrm>
          <a:off x="22199600" y="644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88205</xdr:rowOff>
    </xdr:from>
    <xdr:to>
      <xdr:col>112</xdr:col>
      <xdr:colOff>38100</xdr:colOff>
      <xdr:row>39</xdr:row>
      <xdr:rowOff>18355</xdr:rowOff>
    </xdr:to>
    <xdr:sp macro="" textlink="">
      <xdr:nvSpPr>
        <xdr:cNvPr id="589" name="楕円 588">
          <a:extLst>
            <a:ext uri="{FF2B5EF4-FFF2-40B4-BE49-F238E27FC236}">
              <a16:creationId xmlns:a16="http://schemas.microsoft.com/office/drawing/2014/main" id="{208E9C39-8261-4FB0-B997-EFB6E8387892}"/>
            </a:ext>
          </a:extLst>
        </xdr:cNvPr>
        <xdr:cNvSpPr/>
      </xdr:nvSpPr>
      <xdr:spPr>
        <a:xfrm>
          <a:off x="21272500" y="660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129239</xdr:rowOff>
    </xdr:from>
    <xdr:to>
      <xdr:col>116</xdr:col>
      <xdr:colOff>63500</xdr:colOff>
      <xdr:row>38</xdr:row>
      <xdr:rowOff>139005</xdr:rowOff>
    </xdr:to>
    <xdr:cxnSp macro="">
      <xdr:nvCxnSpPr>
        <xdr:cNvPr id="590" name="直線コネクタ 589">
          <a:extLst>
            <a:ext uri="{FF2B5EF4-FFF2-40B4-BE49-F238E27FC236}">
              <a16:creationId xmlns:a16="http://schemas.microsoft.com/office/drawing/2014/main" id="{66F3A8D7-BB7A-40BD-BE38-5B8AC0D429FF}"/>
            </a:ext>
          </a:extLst>
        </xdr:cNvPr>
        <xdr:cNvCxnSpPr/>
      </xdr:nvCxnSpPr>
      <xdr:spPr>
        <a:xfrm flipV="1">
          <a:off x="21323300" y="6644339"/>
          <a:ext cx="838200" cy="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97162</xdr:rowOff>
    </xdr:from>
    <xdr:to>
      <xdr:col>107</xdr:col>
      <xdr:colOff>101600</xdr:colOff>
      <xdr:row>39</xdr:row>
      <xdr:rowOff>27312</xdr:rowOff>
    </xdr:to>
    <xdr:sp macro="" textlink="">
      <xdr:nvSpPr>
        <xdr:cNvPr id="591" name="楕円 590">
          <a:extLst>
            <a:ext uri="{FF2B5EF4-FFF2-40B4-BE49-F238E27FC236}">
              <a16:creationId xmlns:a16="http://schemas.microsoft.com/office/drawing/2014/main" id="{221F2807-CCF8-41D0-A607-253F3CF6447C}"/>
            </a:ext>
          </a:extLst>
        </xdr:cNvPr>
        <xdr:cNvSpPr/>
      </xdr:nvSpPr>
      <xdr:spPr>
        <a:xfrm>
          <a:off x="20383500" y="66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139005</xdr:rowOff>
    </xdr:from>
    <xdr:to>
      <xdr:col>111</xdr:col>
      <xdr:colOff>177800</xdr:colOff>
      <xdr:row>38</xdr:row>
      <xdr:rowOff>147962</xdr:rowOff>
    </xdr:to>
    <xdr:cxnSp macro="">
      <xdr:nvCxnSpPr>
        <xdr:cNvPr id="592" name="直線コネクタ 591">
          <a:extLst>
            <a:ext uri="{FF2B5EF4-FFF2-40B4-BE49-F238E27FC236}">
              <a16:creationId xmlns:a16="http://schemas.microsoft.com/office/drawing/2014/main" id="{0A649533-C4F0-42D9-B9B8-46048B0299D3}"/>
            </a:ext>
          </a:extLst>
        </xdr:cNvPr>
        <xdr:cNvCxnSpPr/>
      </xdr:nvCxnSpPr>
      <xdr:spPr>
        <a:xfrm flipV="1">
          <a:off x="20434300" y="6654105"/>
          <a:ext cx="889000" cy="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105282</xdr:rowOff>
    </xdr:from>
    <xdr:to>
      <xdr:col>102</xdr:col>
      <xdr:colOff>165100</xdr:colOff>
      <xdr:row>39</xdr:row>
      <xdr:rowOff>35432</xdr:rowOff>
    </xdr:to>
    <xdr:sp macro="" textlink="">
      <xdr:nvSpPr>
        <xdr:cNvPr id="593" name="楕円 592">
          <a:extLst>
            <a:ext uri="{FF2B5EF4-FFF2-40B4-BE49-F238E27FC236}">
              <a16:creationId xmlns:a16="http://schemas.microsoft.com/office/drawing/2014/main" id="{A6AD75DF-08A0-42C7-8E39-592D1AFD6531}"/>
            </a:ext>
          </a:extLst>
        </xdr:cNvPr>
        <xdr:cNvSpPr/>
      </xdr:nvSpPr>
      <xdr:spPr>
        <a:xfrm>
          <a:off x="19494500" y="66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147962</xdr:rowOff>
    </xdr:from>
    <xdr:to>
      <xdr:col>107</xdr:col>
      <xdr:colOff>50800</xdr:colOff>
      <xdr:row>38</xdr:row>
      <xdr:rowOff>156082</xdr:rowOff>
    </xdr:to>
    <xdr:cxnSp macro="">
      <xdr:nvCxnSpPr>
        <xdr:cNvPr id="594" name="直線コネクタ 593">
          <a:extLst>
            <a:ext uri="{FF2B5EF4-FFF2-40B4-BE49-F238E27FC236}">
              <a16:creationId xmlns:a16="http://schemas.microsoft.com/office/drawing/2014/main" id="{E132A902-59F0-41B5-9FDA-05A918A8B715}"/>
            </a:ext>
          </a:extLst>
        </xdr:cNvPr>
        <xdr:cNvCxnSpPr/>
      </xdr:nvCxnSpPr>
      <xdr:spPr>
        <a:xfrm flipV="1">
          <a:off x="19545300" y="6663062"/>
          <a:ext cx="8890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31229</xdr:rowOff>
    </xdr:from>
    <xdr:to>
      <xdr:col>98</xdr:col>
      <xdr:colOff>38100</xdr:colOff>
      <xdr:row>38</xdr:row>
      <xdr:rowOff>132829</xdr:rowOff>
    </xdr:to>
    <xdr:sp macro="" textlink="">
      <xdr:nvSpPr>
        <xdr:cNvPr id="595" name="楕円 594">
          <a:extLst>
            <a:ext uri="{FF2B5EF4-FFF2-40B4-BE49-F238E27FC236}">
              <a16:creationId xmlns:a16="http://schemas.microsoft.com/office/drawing/2014/main" id="{ADE8F095-1151-4603-86ED-03985649C03F}"/>
            </a:ext>
          </a:extLst>
        </xdr:cNvPr>
        <xdr:cNvSpPr/>
      </xdr:nvSpPr>
      <xdr:spPr>
        <a:xfrm>
          <a:off x="18605500" y="65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82029</xdr:rowOff>
    </xdr:from>
    <xdr:to>
      <xdr:col>102</xdr:col>
      <xdr:colOff>114300</xdr:colOff>
      <xdr:row>38</xdr:row>
      <xdr:rowOff>156082</xdr:rowOff>
    </xdr:to>
    <xdr:cxnSp macro="">
      <xdr:nvCxnSpPr>
        <xdr:cNvPr id="596" name="直線コネクタ 595">
          <a:extLst>
            <a:ext uri="{FF2B5EF4-FFF2-40B4-BE49-F238E27FC236}">
              <a16:creationId xmlns:a16="http://schemas.microsoft.com/office/drawing/2014/main" id="{1B77F1DB-13FE-48B1-9E41-18A9AA6AD26F}"/>
            </a:ext>
          </a:extLst>
        </xdr:cNvPr>
        <xdr:cNvCxnSpPr/>
      </xdr:nvCxnSpPr>
      <xdr:spPr>
        <a:xfrm>
          <a:off x="18656300" y="6597129"/>
          <a:ext cx="889000" cy="7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39516</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id="{9550DE6A-BDDF-4519-BCC3-D2FFC6BFA50B}"/>
            </a:ext>
          </a:extLst>
        </xdr:cNvPr>
        <xdr:cNvSpPr txBox="1"/>
      </xdr:nvSpPr>
      <xdr:spPr>
        <a:xfrm>
          <a:off x="21011095" y="67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94554</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9FAC250E-E7D8-457A-B47B-5C3265C7DB29}"/>
            </a:ext>
          </a:extLst>
        </xdr:cNvPr>
        <xdr:cNvSpPr txBox="1"/>
      </xdr:nvSpPr>
      <xdr:spPr>
        <a:xfrm>
          <a:off x="201671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110249</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AB7E9A79-3465-43C6-9B63-EA16FB41EDFF}"/>
            </a:ext>
          </a:extLst>
        </xdr:cNvPr>
        <xdr:cNvSpPr txBox="1"/>
      </xdr:nvSpPr>
      <xdr:spPr>
        <a:xfrm>
          <a:off x="19278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127865</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F29BAECD-A948-4B49-BB29-0BBF39C00594}"/>
            </a:ext>
          </a:extLst>
        </xdr:cNvPr>
        <xdr:cNvSpPr txBox="1"/>
      </xdr:nvSpPr>
      <xdr:spPr>
        <a:xfrm>
          <a:off x="18389111" y="68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34882</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833E85F1-BF38-4C25-9EB6-71F005546CA5}"/>
            </a:ext>
          </a:extLst>
        </xdr:cNvPr>
        <xdr:cNvSpPr txBox="1"/>
      </xdr:nvSpPr>
      <xdr:spPr>
        <a:xfrm>
          <a:off x="21011095" y="637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43839</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B9793AF6-7553-418E-A89D-795A26552DFB}"/>
            </a:ext>
          </a:extLst>
        </xdr:cNvPr>
        <xdr:cNvSpPr txBox="1"/>
      </xdr:nvSpPr>
      <xdr:spPr>
        <a:xfrm>
          <a:off x="20134795" y="638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51959</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00FC4854-3E3D-4AFC-B7BE-5DCFB1FFA70B}"/>
            </a:ext>
          </a:extLst>
        </xdr:cNvPr>
        <xdr:cNvSpPr txBox="1"/>
      </xdr:nvSpPr>
      <xdr:spPr>
        <a:xfrm>
          <a:off x="19245795" y="63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149356</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id="{4FF621E8-301D-4FF9-A5C1-5FBEE4942A35}"/>
            </a:ext>
          </a:extLst>
        </xdr:cNvPr>
        <xdr:cNvSpPr txBox="1"/>
      </xdr:nvSpPr>
      <xdr:spPr>
        <a:xfrm>
          <a:off x="18356795" y="632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45639A11-D5FA-4917-B94D-0A55008A6F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8FAD3864-A3E5-4327-BAC3-927F43F30A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64497695-DBF4-4656-8760-F5935FFBAF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8B861F7-A69B-418C-A2AC-4AF0AEBEAE9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4C398B95-56DC-47A3-A38F-5CDA93B79C7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EF661C73-6F5B-4492-8E44-1B0F8D09D9B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B6282DE8-9385-462C-82A5-C79FB179E8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B5F93FBF-FAD4-41C6-A4D3-DF6FAD6CE0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8F913A7F-82FF-4DCB-9225-BD11A4551C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E183504A-C456-4013-90CE-F3768B065F7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20E74A48-D998-40DA-BB00-7FE0BF0BB0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28FD0150-5809-46D6-A43A-3456CA194D7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2AA76BB8-6DC2-4750-A92C-8205B04C693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983DB8CD-93F5-4A5E-8FDF-7D2791E1DEA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9D08B6CE-87AE-4A9F-9315-6241454ADAB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4BCAC02C-DBE5-49A1-A28D-13399130765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95EF091D-B862-445A-A101-08CF8FFA830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5DEBEFEC-63DA-412B-9B3E-7493C36D054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6A93CC2D-E24D-4614-9FA6-F48A8DB7CCC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A4611CF-AFEA-41F4-8953-ED2442A0CA8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6AD95C8B-9374-4C3D-9258-A69063D572C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F2F4778A-970B-4AF1-8587-32FA91915D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DE574B6E-AC3B-4D62-9C2F-42C2C6A7F9C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5B85052F-CFF6-435E-A006-DBA362E4E3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29" name="直線コネクタ 628">
          <a:extLst>
            <a:ext uri="{FF2B5EF4-FFF2-40B4-BE49-F238E27FC236}">
              <a16:creationId xmlns:a16="http://schemas.microsoft.com/office/drawing/2014/main" id="{D8E2DBEF-FC9C-4CBB-9FFB-5DD3B88B02B7}"/>
            </a:ext>
          </a:extLst>
        </xdr:cNvPr>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C39BC9ED-702E-4608-B1A9-C669B50FB378}"/>
            </a:ext>
          </a:extLst>
        </xdr:cNvPr>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1" name="直線コネクタ 630">
          <a:extLst>
            <a:ext uri="{FF2B5EF4-FFF2-40B4-BE49-F238E27FC236}">
              <a16:creationId xmlns:a16="http://schemas.microsoft.com/office/drawing/2014/main" id="{49EF3CB0-CE45-447C-BFF7-53055F38AAF4}"/>
            </a:ext>
          </a:extLst>
        </xdr:cNvPr>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3B165D88-93AC-44E4-AB1B-7A8A30AC9EBC}"/>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3" name="直線コネクタ 632">
          <a:extLst>
            <a:ext uri="{FF2B5EF4-FFF2-40B4-BE49-F238E27FC236}">
              <a16:creationId xmlns:a16="http://schemas.microsoft.com/office/drawing/2014/main" id="{DB0BE997-789E-4763-A5D2-42CB849DF746}"/>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15892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1B1F6B65-C8FD-4666-BF02-101B1A62D693}"/>
            </a:ext>
          </a:extLst>
        </xdr:cNvPr>
        <xdr:cNvSpPr txBox="1"/>
      </xdr:nvSpPr>
      <xdr:spPr>
        <a:xfrm>
          <a:off x="1635760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5" name="フローチャート: 判断 634">
          <a:extLst>
            <a:ext uri="{FF2B5EF4-FFF2-40B4-BE49-F238E27FC236}">
              <a16:creationId xmlns:a16="http://schemas.microsoft.com/office/drawing/2014/main" id="{6192C8AE-977C-471F-8434-31CFF72D63C1}"/>
            </a:ext>
          </a:extLst>
        </xdr:cNvPr>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6" name="フローチャート: 判断 635">
          <a:extLst>
            <a:ext uri="{FF2B5EF4-FFF2-40B4-BE49-F238E27FC236}">
              <a16:creationId xmlns:a16="http://schemas.microsoft.com/office/drawing/2014/main" id="{CF6E7A2B-649B-4895-97A7-AFE424B544C8}"/>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37" name="フローチャート: 判断 636">
          <a:extLst>
            <a:ext uri="{FF2B5EF4-FFF2-40B4-BE49-F238E27FC236}">
              <a16:creationId xmlns:a16="http://schemas.microsoft.com/office/drawing/2014/main" id="{C632A21A-83EF-417F-B8FD-C929E089F465}"/>
            </a:ext>
          </a:extLst>
        </xdr:cNvPr>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8" name="フローチャート: 判断 637">
          <a:extLst>
            <a:ext uri="{FF2B5EF4-FFF2-40B4-BE49-F238E27FC236}">
              <a16:creationId xmlns:a16="http://schemas.microsoft.com/office/drawing/2014/main" id="{31E810E6-16BE-481A-9E6E-B06F2FA9998E}"/>
            </a:ext>
          </a:extLst>
        </xdr:cNvPr>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39" name="フローチャート: 判断 638">
          <a:extLst>
            <a:ext uri="{FF2B5EF4-FFF2-40B4-BE49-F238E27FC236}">
              <a16:creationId xmlns:a16="http://schemas.microsoft.com/office/drawing/2014/main" id="{EF341AF3-4F1A-4B83-A9B7-3D222D775DD6}"/>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1C3B184-1494-4E9A-8F35-68B2ECD503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A786EF9-E3BB-4EBF-9DFA-5FE5E887CE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B7DC3D5-EAF2-437E-9EE7-663706C893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68DABB4-817D-4A84-B892-037EB53418D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BF05FEE-5DA7-4325-AD05-BBDE8EEA26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149225</xdr:rowOff>
    </xdr:from>
    <xdr:to>
      <xdr:col>85</xdr:col>
      <xdr:colOff>177800</xdr:colOff>
      <xdr:row>61</xdr:row>
      <xdr:rowOff>79375</xdr:rowOff>
    </xdr:to>
    <xdr:sp macro="" textlink="">
      <xdr:nvSpPr>
        <xdr:cNvPr id="645" name="楕円 644">
          <a:extLst>
            <a:ext uri="{FF2B5EF4-FFF2-40B4-BE49-F238E27FC236}">
              <a16:creationId xmlns:a16="http://schemas.microsoft.com/office/drawing/2014/main" id="{CB0B2C13-4D5D-4147-B5F3-416E9F3550AC}"/>
            </a:ext>
          </a:extLst>
        </xdr:cNvPr>
        <xdr:cNvSpPr/>
      </xdr:nvSpPr>
      <xdr:spPr>
        <a:xfrm>
          <a:off x="16268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127652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EFC059A4-D800-40C7-B2F4-732646E00C47}"/>
            </a:ext>
          </a:extLst>
        </xdr:cNvPr>
        <xdr:cNvSpPr txBox="1"/>
      </xdr:nvSpPr>
      <xdr:spPr>
        <a:xfrm>
          <a:off x="16357600"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105410</xdr:rowOff>
    </xdr:from>
    <xdr:to>
      <xdr:col>81</xdr:col>
      <xdr:colOff>101600</xdr:colOff>
      <xdr:row>61</xdr:row>
      <xdr:rowOff>35560</xdr:rowOff>
    </xdr:to>
    <xdr:sp macro="" textlink="">
      <xdr:nvSpPr>
        <xdr:cNvPr id="647" name="楕円 646">
          <a:extLst>
            <a:ext uri="{FF2B5EF4-FFF2-40B4-BE49-F238E27FC236}">
              <a16:creationId xmlns:a16="http://schemas.microsoft.com/office/drawing/2014/main" id="{B88E7D25-BC65-4D0E-83A0-A55DDA4C64DB}"/>
            </a:ext>
          </a:extLst>
        </xdr:cNvPr>
        <xdr:cNvSpPr/>
      </xdr:nvSpPr>
      <xdr:spPr>
        <a:xfrm>
          <a:off x="15430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156210</xdr:rowOff>
    </xdr:from>
    <xdr:to>
      <xdr:col>85</xdr:col>
      <xdr:colOff>127000</xdr:colOff>
      <xdr:row>61</xdr:row>
      <xdr:rowOff>28575</xdr:rowOff>
    </xdr:to>
    <xdr:cxnSp macro="">
      <xdr:nvCxnSpPr>
        <xdr:cNvPr id="648" name="直線コネクタ 647">
          <a:extLst>
            <a:ext uri="{FF2B5EF4-FFF2-40B4-BE49-F238E27FC236}">
              <a16:creationId xmlns:a16="http://schemas.microsoft.com/office/drawing/2014/main" id="{4944A431-7956-478F-8184-70B40861D8D3}"/>
            </a:ext>
          </a:extLst>
        </xdr:cNvPr>
        <xdr:cNvCxnSpPr/>
      </xdr:nvCxnSpPr>
      <xdr:spPr>
        <a:xfrm>
          <a:off x="15481300" y="104432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50165</xdr:rowOff>
    </xdr:from>
    <xdr:to>
      <xdr:col>76</xdr:col>
      <xdr:colOff>165100</xdr:colOff>
      <xdr:row>60</xdr:row>
      <xdr:rowOff>151765</xdr:rowOff>
    </xdr:to>
    <xdr:sp macro="" textlink="">
      <xdr:nvSpPr>
        <xdr:cNvPr id="649" name="楕円 648">
          <a:extLst>
            <a:ext uri="{FF2B5EF4-FFF2-40B4-BE49-F238E27FC236}">
              <a16:creationId xmlns:a16="http://schemas.microsoft.com/office/drawing/2014/main" id="{A09C0A52-BCDE-478B-8AAE-BA258B8EC15D}"/>
            </a:ext>
          </a:extLst>
        </xdr:cNvPr>
        <xdr:cNvSpPr/>
      </xdr:nvSpPr>
      <xdr:spPr>
        <a:xfrm>
          <a:off x="14541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156210</xdr:rowOff>
    </xdr:to>
    <xdr:cxnSp macro="">
      <xdr:nvCxnSpPr>
        <xdr:cNvPr id="650" name="直線コネクタ 649">
          <a:extLst>
            <a:ext uri="{FF2B5EF4-FFF2-40B4-BE49-F238E27FC236}">
              <a16:creationId xmlns:a16="http://schemas.microsoft.com/office/drawing/2014/main" id="{5594388C-631A-4654-B577-85A39CAA1E5A}"/>
            </a:ext>
          </a:extLst>
        </xdr:cNvPr>
        <xdr:cNvCxnSpPr/>
      </xdr:nvCxnSpPr>
      <xdr:spPr>
        <a:xfrm>
          <a:off x="14592300" y="103879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651" name="楕円 650">
          <a:extLst>
            <a:ext uri="{FF2B5EF4-FFF2-40B4-BE49-F238E27FC236}">
              <a16:creationId xmlns:a16="http://schemas.microsoft.com/office/drawing/2014/main" id="{6B35E121-A156-4B8C-A499-E9B42C51E5FA}"/>
            </a:ext>
          </a:extLst>
        </xdr:cNvPr>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100965</xdr:rowOff>
    </xdr:to>
    <xdr:cxnSp macro="">
      <xdr:nvCxnSpPr>
        <xdr:cNvPr id="652" name="直線コネクタ 651">
          <a:extLst>
            <a:ext uri="{FF2B5EF4-FFF2-40B4-BE49-F238E27FC236}">
              <a16:creationId xmlns:a16="http://schemas.microsoft.com/office/drawing/2014/main" id="{F68C8521-75D1-4FD1-8D06-115978F31FB7}"/>
            </a:ext>
          </a:extLst>
        </xdr:cNvPr>
        <xdr:cNvCxnSpPr/>
      </xdr:nvCxnSpPr>
      <xdr:spPr>
        <a:xfrm>
          <a:off x="13703300" y="103441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653" name="楕円 652">
          <a:extLst>
            <a:ext uri="{FF2B5EF4-FFF2-40B4-BE49-F238E27FC236}">
              <a16:creationId xmlns:a16="http://schemas.microsoft.com/office/drawing/2014/main" id="{46A9BEA1-3EF3-4C79-892F-5768EF4BD9E2}"/>
            </a:ext>
          </a:extLst>
        </xdr:cNvPr>
        <xdr:cNvSpPr/>
      </xdr:nvSpPr>
      <xdr:spPr>
        <a:xfrm>
          <a:off x="1276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60</xdr:row>
      <xdr:rowOff>57150</xdr:rowOff>
    </xdr:to>
    <xdr:cxnSp macro="">
      <xdr:nvCxnSpPr>
        <xdr:cNvPr id="654" name="直線コネクタ 653">
          <a:extLst>
            <a:ext uri="{FF2B5EF4-FFF2-40B4-BE49-F238E27FC236}">
              <a16:creationId xmlns:a16="http://schemas.microsoft.com/office/drawing/2014/main" id="{3D92495E-702E-4FA0-80AD-4F28B37FCACE}"/>
            </a:ext>
          </a:extLst>
        </xdr:cNvPr>
        <xdr:cNvCxnSpPr/>
      </xdr:nvCxnSpPr>
      <xdr:spPr>
        <a:xfrm>
          <a:off x="12814300" y="1014984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1C9C2FB7-6830-427A-8309-CB418F0B6758}"/>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7FA813AE-95E4-4D7F-8BF3-A5F099A30467}"/>
            </a:ext>
          </a:extLst>
        </xdr:cNvPr>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C50E1760-20DA-4C0E-91AA-82F7A8A51F34}"/>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D5E788BB-F436-4F0A-B9AA-C0A6A9271C80}"/>
            </a:ext>
          </a:extLst>
        </xdr:cNvPr>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26687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88A9F472-BA35-4F90-9CAC-CA0FFE76BC66}"/>
            </a:ext>
          </a:extLst>
        </xdr:cNvPr>
        <xdr:cNvSpPr txBox="1"/>
      </xdr:nvSpPr>
      <xdr:spPr>
        <a:xfrm>
          <a:off x="15266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C1A2F0D4-8854-4B2F-AC9F-991EE92C70A1}"/>
            </a:ext>
          </a:extLst>
        </xdr:cNvPr>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1E680282-B1EA-45B3-9ED4-2ED6B7E1937B}"/>
            </a:ext>
          </a:extLst>
        </xdr:cNvPr>
        <xdr:cNvSpPr txBox="1"/>
      </xdr:nvSpPr>
      <xdr:spPr>
        <a:xfrm>
          <a:off x="13500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30E94A30-D8B3-41BC-AF90-6E1692234FB7}"/>
            </a:ext>
          </a:extLst>
        </xdr:cNvPr>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E957636F-C8EB-4272-923F-4A24390454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059E173-C41C-41B1-B698-8AD9460081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59AFFF52-E75C-4979-A503-16D7898EEB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9286103C-329F-4027-91C4-5BE1700FD4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4785D361-6498-467F-A4BB-23891E2E24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E39CFF04-34B9-4979-B9AF-74A76BE971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AABF55D8-C7BE-427D-A759-28F771DD4A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4D25D0CA-E47D-43E5-AAF5-F232D0A581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9D139786-2F34-476F-B5B4-D1FFF809FC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BFDAE5AC-8EAB-434C-8E59-3AF3EE5AED1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FC1029BB-60B0-4B65-96FE-8F8EBD46A47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533AE81A-29EA-4A80-947F-9443F6661A5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5EE3C810-1063-4957-9B80-E61405BDED3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0D490B82-4FDD-4C17-949D-54D1338A2F6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D9299495-4F59-4DD4-A821-DF9F18C8EFA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FFD1FD57-51FC-4B5F-B07A-50EB1FE14AF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BA357A33-1D72-4988-8F44-9975C6A041B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8F8D7C80-D204-4AED-8541-5320FDEA863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500E59F8-A2D9-42BA-B80B-DF5BB6F1305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0007014D-9DE4-442A-A946-17E2627F279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F4478AF9-6980-49D0-A5F8-873ADD7EAE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916EB2C5-5EA9-4A51-BF85-64955E576AB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D105262E-887B-457E-A047-EB6A04ECF9D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6" name="直線コネクタ 685">
          <a:extLst>
            <a:ext uri="{FF2B5EF4-FFF2-40B4-BE49-F238E27FC236}">
              <a16:creationId xmlns:a16="http://schemas.microsoft.com/office/drawing/2014/main" id="{E40AF5DA-20B4-4124-B187-44EA929D7410}"/>
            </a:ext>
          </a:extLst>
        </xdr:cNvPr>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CE3F73B5-64FF-495F-9588-F46B8D32FC8F}"/>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8" name="直線コネクタ 687">
          <a:extLst>
            <a:ext uri="{FF2B5EF4-FFF2-40B4-BE49-F238E27FC236}">
              <a16:creationId xmlns:a16="http://schemas.microsoft.com/office/drawing/2014/main" id="{F7872F9D-C101-4F19-959B-26F128254A68}"/>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6E7CB230-B1D5-4616-9B94-18FB7EDC6D47}"/>
            </a:ext>
          </a:extLst>
        </xdr:cNvPr>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0" name="直線コネクタ 689">
          <a:extLst>
            <a:ext uri="{FF2B5EF4-FFF2-40B4-BE49-F238E27FC236}">
              <a16:creationId xmlns:a16="http://schemas.microsoft.com/office/drawing/2014/main" id="{06F83705-6796-4A60-8247-2850C0948AE0}"/>
            </a:ext>
          </a:extLst>
        </xdr:cNvPr>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CFE6E284-4AFB-4CC7-9898-351F307CA209}"/>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2" name="フローチャート: 判断 691">
          <a:extLst>
            <a:ext uri="{FF2B5EF4-FFF2-40B4-BE49-F238E27FC236}">
              <a16:creationId xmlns:a16="http://schemas.microsoft.com/office/drawing/2014/main" id="{F26F918D-8B8D-484F-A6B1-C4A8233562F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3" name="フローチャート: 判断 692">
          <a:extLst>
            <a:ext uri="{FF2B5EF4-FFF2-40B4-BE49-F238E27FC236}">
              <a16:creationId xmlns:a16="http://schemas.microsoft.com/office/drawing/2014/main" id="{355B177B-ECAA-4855-93B6-71062862153C}"/>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4" name="フローチャート: 判断 693">
          <a:extLst>
            <a:ext uri="{FF2B5EF4-FFF2-40B4-BE49-F238E27FC236}">
              <a16:creationId xmlns:a16="http://schemas.microsoft.com/office/drawing/2014/main" id="{A9BF3307-6ABC-4A48-9E7E-F4E46E74A591}"/>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5" name="フローチャート: 判断 694">
          <a:extLst>
            <a:ext uri="{FF2B5EF4-FFF2-40B4-BE49-F238E27FC236}">
              <a16:creationId xmlns:a16="http://schemas.microsoft.com/office/drawing/2014/main" id="{55E0CB82-8330-4CE6-ADD8-04C6078BE6B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6" name="フローチャート: 判断 695">
          <a:extLst>
            <a:ext uri="{FF2B5EF4-FFF2-40B4-BE49-F238E27FC236}">
              <a16:creationId xmlns:a16="http://schemas.microsoft.com/office/drawing/2014/main" id="{F990FD51-260C-48C7-B66F-2AC3527D91F6}"/>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7452BAB-4337-41D7-8F45-02EB38A07C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E12D312-1A1C-46DA-BADF-8000973F14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D9B2845-C245-4E00-A8F4-7E6D677D965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E7DDB0E-64A1-47A2-80E3-12989C7598A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6A87BE6-CC25-4306-9E8A-57184DA347D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702" name="楕円 701">
          <a:extLst>
            <a:ext uri="{FF2B5EF4-FFF2-40B4-BE49-F238E27FC236}">
              <a16:creationId xmlns:a16="http://schemas.microsoft.com/office/drawing/2014/main" id="{315EA169-1375-470B-83F0-052A5288B9D9}"/>
            </a:ext>
          </a:extLst>
        </xdr:cNvPr>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AE06785D-55E2-4721-80EA-0F9FA625C37D}"/>
            </a:ext>
          </a:extLst>
        </xdr:cNvPr>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704" name="楕円 703">
          <a:extLst>
            <a:ext uri="{FF2B5EF4-FFF2-40B4-BE49-F238E27FC236}">
              <a16:creationId xmlns:a16="http://schemas.microsoft.com/office/drawing/2014/main" id="{B690BA7E-2657-46E5-B903-9A6E846FF985}"/>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705" name="直線コネクタ 704">
          <a:extLst>
            <a:ext uri="{FF2B5EF4-FFF2-40B4-BE49-F238E27FC236}">
              <a16:creationId xmlns:a16="http://schemas.microsoft.com/office/drawing/2014/main" id="{5A8A3E19-758E-4BB2-BF35-3E7C081489B9}"/>
            </a:ext>
          </a:extLst>
        </xdr:cNvPr>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06" name="楕円 705">
          <a:extLst>
            <a:ext uri="{FF2B5EF4-FFF2-40B4-BE49-F238E27FC236}">
              <a16:creationId xmlns:a16="http://schemas.microsoft.com/office/drawing/2014/main" id="{80652702-DBB3-49A4-8FD4-5A9848D1656B}"/>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07" name="直線コネクタ 706">
          <a:extLst>
            <a:ext uri="{FF2B5EF4-FFF2-40B4-BE49-F238E27FC236}">
              <a16:creationId xmlns:a16="http://schemas.microsoft.com/office/drawing/2014/main" id="{BC7513DB-F6E9-4183-8E94-48A8898CACE8}"/>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08" name="楕円 707">
          <a:extLst>
            <a:ext uri="{FF2B5EF4-FFF2-40B4-BE49-F238E27FC236}">
              <a16:creationId xmlns:a16="http://schemas.microsoft.com/office/drawing/2014/main" id="{5FE0E064-27DC-4333-A678-EA657B44B411}"/>
            </a:ext>
          </a:extLst>
        </xdr:cNvPr>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133350</xdr:rowOff>
    </xdr:to>
    <xdr:cxnSp macro="">
      <xdr:nvCxnSpPr>
        <xdr:cNvPr id="709" name="直線コネクタ 708">
          <a:extLst>
            <a:ext uri="{FF2B5EF4-FFF2-40B4-BE49-F238E27FC236}">
              <a16:creationId xmlns:a16="http://schemas.microsoft.com/office/drawing/2014/main" id="{6657F8D7-B292-4CDF-BE83-EE4BEAFB2790}"/>
            </a:ext>
          </a:extLst>
        </xdr:cNvPr>
        <xdr:cNvCxnSpPr/>
      </xdr:nvCxnSpPr>
      <xdr:spPr>
        <a:xfrm flipV="1">
          <a:off x="19545300" y="1092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10" name="楕円 709">
          <a:extLst>
            <a:ext uri="{FF2B5EF4-FFF2-40B4-BE49-F238E27FC236}">
              <a16:creationId xmlns:a16="http://schemas.microsoft.com/office/drawing/2014/main" id="{A06C3D98-B728-4510-9AED-CE4FF40B2061}"/>
            </a:ext>
          </a:extLst>
        </xdr:cNvPr>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133350</xdr:rowOff>
    </xdr:to>
    <xdr:cxnSp macro="">
      <xdr:nvCxnSpPr>
        <xdr:cNvPr id="711" name="直線コネクタ 710">
          <a:extLst>
            <a:ext uri="{FF2B5EF4-FFF2-40B4-BE49-F238E27FC236}">
              <a16:creationId xmlns:a16="http://schemas.microsoft.com/office/drawing/2014/main" id="{DCA4F2C8-265D-4322-BADB-06F3EBDB4788}"/>
            </a:ext>
          </a:extLst>
        </xdr:cNvPr>
        <xdr:cNvCxnSpPr/>
      </xdr:nvCxnSpPr>
      <xdr:spPr>
        <a:xfrm>
          <a:off x="18656300" y="10888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2" name="n_1aveValue【保健センター・保健所】&#10;一人当たり面積">
          <a:extLst>
            <a:ext uri="{FF2B5EF4-FFF2-40B4-BE49-F238E27FC236}">
              <a16:creationId xmlns:a16="http://schemas.microsoft.com/office/drawing/2014/main" id="{FAD02DF0-D02A-405E-9A24-801F5F440480}"/>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3" name="n_2aveValue【保健センター・保健所】&#10;一人当たり面積">
          <a:extLst>
            <a:ext uri="{FF2B5EF4-FFF2-40B4-BE49-F238E27FC236}">
              <a16:creationId xmlns:a16="http://schemas.microsoft.com/office/drawing/2014/main" id="{DDE17B26-63F9-4A4D-BB15-53CF32E59065}"/>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4" name="n_3aveValue【保健センター・保健所】&#10;一人当たり面積">
          <a:extLst>
            <a:ext uri="{FF2B5EF4-FFF2-40B4-BE49-F238E27FC236}">
              <a16:creationId xmlns:a16="http://schemas.microsoft.com/office/drawing/2014/main" id="{783627BF-A6F5-4896-B2DC-A9A93F38CAA0}"/>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15" name="n_4aveValue【保健センター・保健所】&#10;一人当たり面積">
          <a:extLst>
            <a:ext uri="{FF2B5EF4-FFF2-40B4-BE49-F238E27FC236}">
              <a16:creationId xmlns:a16="http://schemas.microsoft.com/office/drawing/2014/main" id="{AEEBA4D9-AF63-4914-AB48-56243F9681B8}"/>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16" name="n_1mainValue【保健センター・保健所】&#10;一人当たり面積">
          <a:extLst>
            <a:ext uri="{FF2B5EF4-FFF2-40B4-BE49-F238E27FC236}">
              <a16:creationId xmlns:a16="http://schemas.microsoft.com/office/drawing/2014/main" id="{90CECF92-1AFD-416A-AFD2-17BFC5C94725}"/>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7" name="n_2mainValue【保健センター・保健所】&#10;一人当たり面積">
          <a:extLst>
            <a:ext uri="{FF2B5EF4-FFF2-40B4-BE49-F238E27FC236}">
              <a16:creationId xmlns:a16="http://schemas.microsoft.com/office/drawing/2014/main" id="{738D6F8B-ED79-4A43-AE4E-9E9DE37D44C6}"/>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18" name="n_3mainValue【保健センター・保健所】&#10;一人当たり面積">
          <a:extLst>
            <a:ext uri="{FF2B5EF4-FFF2-40B4-BE49-F238E27FC236}">
              <a16:creationId xmlns:a16="http://schemas.microsoft.com/office/drawing/2014/main" id="{1122650D-3F37-4CBF-A531-D142E0679953}"/>
            </a:ext>
          </a:extLst>
        </xdr:cNvPr>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19" name="n_4mainValue【保健センター・保健所】&#10;一人当たり面積">
          <a:extLst>
            <a:ext uri="{FF2B5EF4-FFF2-40B4-BE49-F238E27FC236}">
              <a16:creationId xmlns:a16="http://schemas.microsoft.com/office/drawing/2014/main" id="{092E467D-3EEA-45CC-91E4-A6E59A0D3812}"/>
            </a:ext>
          </a:extLst>
        </xdr:cNvPr>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343CE688-E224-40FE-82BB-7634DEB45BF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396222FE-2D2B-4228-8563-74F1F673CE5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2E97F756-0B5F-4DB7-8B19-709E4856268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005DBDB5-28AD-4E56-8ACA-49E9214F34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7D71554A-8E01-40F8-9A31-443F0A8AB8A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B09B946E-024B-4D07-A8F8-2604491622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8AFC1025-CF3C-4218-A6F8-8B502771DB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660C77BC-74CA-4E3A-B928-683F8DAC6EA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BD11EEF3-2F34-4D65-A7EC-960BE1326E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24C9F4FC-76A8-41D3-8753-3F0C60371F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81CF7BC9-F954-46D0-BEC4-823F584D418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46F60C4F-CD89-4D34-939C-D419F353973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4D020ED3-F506-4403-91CA-4378DC6FD5D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FA02A9AF-37BD-4C33-B2F9-9DF9E200888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8CFA8123-2658-4A6C-8B79-7ED77F402E8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1D841D58-16E2-4DEF-9ABD-C6597C71081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0A60B2A7-1D5E-4B71-AA68-D52B80B6DE3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AE793ED6-5E7E-44D1-93CD-1941DE5071D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18B042FF-DD91-498D-8BAE-1FFFC158F2B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FF67342C-7A8E-4C34-BAA9-44AC6FF276F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6BC4CCEF-7D7A-42AF-BABB-60A48A82C71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33DF517D-EE2E-4288-A341-B4E8245C93D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393C73CA-03E3-46ED-BE9A-18474F2EE64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31C3F14A-BFB9-44D4-BEF0-722641EDBF7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4" name="直線コネクタ 743">
          <a:extLst>
            <a:ext uri="{FF2B5EF4-FFF2-40B4-BE49-F238E27FC236}">
              <a16:creationId xmlns:a16="http://schemas.microsoft.com/office/drawing/2014/main" id="{C165FD8F-C747-4913-993A-4F41515BA99F}"/>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567F3072-D900-493D-B328-2B3CC1158B8B}"/>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6" name="直線コネクタ 745">
          <a:extLst>
            <a:ext uri="{FF2B5EF4-FFF2-40B4-BE49-F238E27FC236}">
              <a16:creationId xmlns:a16="http://schemas.microsoft.com/office/drawing/2014/main" id="{475FF7EE-0108-49B1-BA84-AB7E6C0D275A}"/>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62A2ABA8-381A-4079-985D-D09E9AA123E9}"/>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8" name="直線コネクタ 747">
          <a:extLst>
            <a:ext uri="{FF2B5EF4-FFF2-40B4-BE49-F238E27FC236}">
              <a16:creationId xmlns:a16="http://schemas.microsoft.com/office/drawing/2014/main" id="{897A31EF-2B65-40FE-BE27-351AB9AFC634}"/>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50182</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81D88D04-7F80-4AA4-A663-A971F21A74B4}"/>
            </a:ext>
          </a:extLst>
        </xdr:cNvPr>
        <xdr:cNvSpPr txBox="1"/>
      </xdr:nvSpPr>
      <xdr:spPr>
        <a:xfrm>
          <a:off x="16357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0" name="フローチャート: 判断 749">
          <a:extLst>
            <a:ext uri="{FF2B5EF4-FFF2-40B4-BE49-F238E27FC236}">
              <a16:creationId xmlns:a16="http://schemas.microsoft.com/office/drawing/2014/main" id="{BEBD036A-9B95-4623-837B-A53A22B5949F}"/>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1" name="フローチャート: 判断 750">
          <a:extLst>
            <a:ext uri="{FF2B5EF4-FFF2-40B4-BE49-F238E27FC236}">
              <a16:creationId xmlns:a16="http://schemas.microsoft.com/office/drawing/2014/main" id="{6C2317A8-EC60-40AC-BB6D-D1E165353DCD}"/>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2" name="フローチャート: 判断 751">
          <a:extLst>
            <a:ext uri="{FF2B5EF4-FFF2-40B4-BE49-F238E27FC236}">
              <a16:creationId xmlns:a16="http://schemas.microsoft.com/office/drawing/2014/main" id="{6E038E41-25A5-4950-B014-587316CFFF4E}"/>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3" name="フローチャート: 判断 752">
          <a:extLst>
            <a:ext uri="{FF2B5EF4-FFF2-40B4-BE49-F238E27FC236}">
              <a16:creationId xmlns:a16="http://schemas.microsoft.com/office/drawing/2014/main" id="{7BCD0280-A1DA-4647-8FBA-4693B9F9B5B0}"/>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4" name="フローチャート: 判断 753">
          <a:extLst>
            <a:ext uri="{FF2B5EF4-FFF2-40B4-BE49-F238E27FC236}">
              <a16:creationId xmlns:a16="http://schemas.microsoft.com/office/drawing/2014/main" id="{D710F16C-D9BC-4BFC-A88D-6BF539F55CA0}"/>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9ADB0F78-2D2C-4952-A244-4AE0672AF32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B87906D-4D28-40A3-BF11-2A8EDBCB0D4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3CF601F-8763-4424-A14A-97B0329FEC4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C7C08603-139C-42C2-83FE-BD2BFC9EBAA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1614626-7D67-42A5-9893-BE2CF71FFC8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168275</xdr:rowOff>
    </xdr:from>
    <xdr:to>
      <xdr:col>85</xdr:col>
      <xdr:colOff>177800</xdr:colOff>
      <xdr:row>84</xdr:row>
      <xdr:rowOff>98425</xdr:rowOff>
    </xdr:to>
    <xdr:sp macro="" textlink="">
      <xdr:nvSpPr>
        <xdr:cNvPr id="760" name="楕円 759">
          <a:extLst>
            <a:ext uri="{FF2B5EF4-FFF2-40B4-BE49-F238E27FC236}">
              <a16:creationId xmlns:a16="http://schemas.microsoft.com/office/drawing/2014/main" id="{AEAA13AA-5A50-4FB8-91BC-9A0A93EE9776}"/>
            </a:ext>
          </a:extLst>
        </xdr:cNvPr>
        <xdr:cNvSpPr/>
      </xdr:nvSpPr>
      <xdr:spPr>
        <a:xfrm>
          <a:off x="16268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146702</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401F5095-44FF-417B-A52A-77D4F43C892C}"/>
            </a:ext>
          </a:extLst>
        </xdr:cNvPr>
        <xdr:cNvSpPr txBox="1"/>
      </xdr:nvSpPr>
      <xdr:spPr>
        <a:xfrm>
          <a:off x="163576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149225</xdr:rowOff>
    </xdr:from>
    <xdr:to>
      <xdr:col>81</xdr:col>
      <xdr:colOff>101600</xdr:colOff>
      <xdr:row>84</xdr:row>
      <xdr:rowOff>79375</xdr:rowOff>
    </xdr:to>
    <xdr:sp macro="" textlink="">
      <xdr:nvSpPr>
        <xdr:cNvPr id="762" name="楕円 761">
          <a:extLst>
            <a:ext uri="{FF2B5EF4-FFF2-40B4-BE49-F238E27FC236}">
              <a16:creationId xmlns:a16="http://schemas.microsoft.com/office/drawing/2014/main" id="{E8E574AF-32A0-4072-B536-7B6C5586D866}"/>
            </a:ext>
          </a:extLst>
        </xdr:cNvPr>
        <xdr:cNvSpPr/>
      </xdr:nvSpPr>
      <xdr:spPr>
        <a:xfrm>
          <a:off x="15430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28575</xdr:rowOff>
    </xdr:from>
    <xdr:to>
      <xdr:col>85</xdr:col>
      <xdr:colOff>127000</xdr:colOff>
      <xdr:row>84</xdr:row>
      <xdr:rowOff>47625</xdr:rowOff>
    </xdr:to>
    <xdr:cxnSp macro="">
      <xdr:nvCxnSpPr>
        <xdr:cNvPr id="763" name="直線コネクタ 762">
          <a:extLst>
            <a:ext uri="{FF2B5EF4-FFF2-40B4-BE49-F238E27FC236}">
              <a16:creationId xmlns:a16="http://schemas.microsoft.com/office/drawing/2014/main" id="{0489601D-69DE-4A5E-8D4E-2C8E2B0FD631}"/>
            </a:ext>
          </a:extLst>
        </xdr:cNvPr>
        <xdr:cNvCxnSpPr/>
      </xdr:nvCxnSpPr>
      <xdr:spPr>
        <a:xfrm>
          <a:off x="15481300" y="144303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128270</xdr:rowOff>
    </xdr:from>
    <xdr:to>
      <xdr:col>76</xdr:col>
      <xdr:colOff>165100</xdr:colOff>
      <xdr:row>84</xdr:row>
      <xdr:rowOff>58420</xdr:rowOff>
    </xdr:to>
    <xdr:sp macro="" textlink="">
      <xdr:nvSpPr>
        <xdr:cNvPr id="764" name="楕円 763">
          <a:extLst>
            <a:ext uri="{FF2B5EF4-FFF2-40B4-BE49-F238E27FC236}">
              <a16:creationId xmlns:a16="http://schemas.microsoft.com/office/drawing/2014/main" id="{A0FE5527-F23A-4E7E-9B26-DB42FC486553}"/>
            </a:ext>
          </a:extLst>
        </xdr:cNvPr>
        <xdr:cNvSpPr/>
      </xdr:nvSpPr>
      <xdr:spPr>
        <a:xfrm>
          <a:off x="14541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xdr:rowOff>
    </xdr:from>
    <xdr:to>
      <xdr:col>81</xdr:col>
      <xdr:colOff>50800</xdr:colOff>
      <xdr:row>84</xdr:row>
      <xdr:rowOff>28575</xdr:rowOff>
    </xdr:to>
    <xdr:cxnSp macro="">
      <xdr:nvCxnSpPr>
        <xdr:cNvPr id="765" name="直線コネクタ 764">
          <a:extLst>
            <a:ext uri="{FF2B5EF4-FFF2-40B4-BE49-F238E27FC236}">
              <a16:creationId xmlns:a16="http://schemas.microsoft.com/office/drawing/2014/main" id="{D4BA7820-505F-4433-AEE5-12F7D71FC697}"/>
            </a:ext>
          </a:extLst>
        </xdr:cNvPr>
        <xdr:cNvCxnSpPr/>
      </xdr:nvCxnSpPr>
      <xdr:spPr>
        <a:xfrm>
          <a:off x="14592300" y="144094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124461</xdr:rowOff>
    </xdr:from>
    <xdr:to>
      <xdr:col>72</xdr:col>
      <xdr:colOff>38100</xdr:colOff>
      <xdr:row>84</xdr:row>
      <xdr:rowOff>54611</xdr:rowOff>
    </xdr:to>
    <xdr:sp macro="" textlink="">
      <xdr:nvSpPr>
        <xdr:cNvPr id="766" name="楕円 765">
          <a:extLst>
            <a:ext uri="{FF2B5EF4-FFF2-40B4-BE49-F238E27FC236}">
              <a16:creationId xmlns:a16="http://schemas.microsoft.com/office/drawing/2014/main" id="{F205EAB7-8039-46BD-A8AC-276AF7824AF5}"/>
            </a:ext>
          </a:extLst>
        </xdr:cNvPr>
        <xdr:cNvSpPr/>
      </xdr:nvSpPr>
      <xdr:spPr>
        <a:xfrm>
          <a:off x="13652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3811</xdr:rowOff>
    </xdr:from>
    <xdr:to>
      <xdr:col>76</xdr:col>
      <xdr:colOff>114300</xdr:colOff>
      <xdr:row>84</xdr:row>
      <xdr:rowOff>7620</xdr:rowOff>
    </xdr:to>
    <xdr:cxnSp macro="">
      <xdr:nvCxnSpPr>
        <xdr:cNvPr id="767" name="直線コネクタ 766">
          <a:extLst>
            <a:ext uri="{FF2B5EF4-FFF2-40B4-BE49-F238E27FC236}">
              <a16:creationId xmlns:a16="http://schemas.microsoft.com/office/drawing/2014/main" id="{2F338448-BBC8-420E-8C8F-8BC3BA715E03}"/>
            </a:ext>
          </a:extLst>
        </xdr:cNvPr>
        <xdr:cNvCxnSpPr/>
      </xdr:nvCxnSpPr>
      <xdr:spPr>
        <a:xfrm>
          <a:off x="13703300" y="1440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44450</xdr:rowOff>
    </xdr:from>
    <xdr:to>
      <xdr:col>67</xdr:col>
      <xdr:colOff>101600</xdr:colOff>
      <xdr:row>84</xdr:row>
      <xdr:rowOff>146050</xdr:rowOff>
    </xdr:to>
    <xdr:sp macro="" textlink="">
      <xdr:nvSpPr>
        <xdr:cNvPr id="768" name="楕円 767">
          <a:extLst>
            <a:ext uri="{FF2B5EF4-FFF2-40B4-BE49-F238E27FC236}">
              <a16:creationId xmlns:a16="http://schemas.microsoft.com/office/drawing/2014/main" id="{EFE55ACA-ED0C-4683-B092-2C75EE29403D}"/>
            </a:ext>
          </a:extLst>
        </xdr:cNvPr>
        <xdr:cNvSpPr/>
      </xdr:nvSpPr>
      <xdr:spPr>
        <a:xfrm>
          <a:off x="1276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3811</xdr:rowOff>
    </xdr:from>
    <xdr:to>
      <xdr:col>71</xdr:col>
      <xdr:colOff>177800</xdr:colOff>
      <xdr:row>84</xdr:row>
      <xdr:rowOff>95250</xdr:rowOff>
    </xdr:to>
    <xdr:cxnSp macro="">
      <xdr:nvCxnSpPr>
        <xdr:cNvPr id="769" name="直線コネクタ 768">
          <a:extLst>
            <a:ext uri="{FF2B5EF4-FFF2-40B4-BE49-F238E27FC236}">
              <a16:creationId xmlns:a16="http://schemas.microsoft.com/office/drawing/2014/main" id="{4981CC27-DA65-48F5-9743-3A23A89B0C3D}"/>
            </a:ext>
          </a:extLst>
        </xdr:cNvPr>
        <xdr:cNvCxnSpPr/>
      </xdr:nvCxnSpPr>
      <xdr:spPr>
        <a:xfrm flipV="1">
          <a:off x="12814300" y="1440561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118763</xdr:rowOff>
    </xdr:from>
    <xdr:ext cx="405111" cy="259045"/>
    <xdr:sp macro="" textlink="">
      <xdr:nvSpPr>
        <xdr:cNvPr id="770" name="n_1aveValue【消防施設】&#10;有形固定資産減価償却率">
          <a:extLst>
            <a:ext uri="{FF2B5EF4-FFF2-40B4-BE49-F238E27FC236}">
              <a16:creationId xmlns:a16="http://schemas.microsoft.com/office/drawing/2014/main" id="{80870DF4-6CB8-4214-9CFA-BCC9EB66C2AB}"/>
            </a:ext>
          </a:extLst>
        </xdr:cNvPr>
        <xdr:cNvSpPr txBox="1"/>
      </xdr:nvSpPr>
      <xdr:spPr>
        <a:xfrm>
          <a:off x="15266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71" name="n_2aveValue【消防施設】&#10;有形固定資産減価償却率">
          <a:extLst>
            <a:ext uri="{FF2B5EF4-FFF2-40B4-BE49-F238E27FC236}">
              <a16:creationId xmlns:a16="http://schemas.microsoft.com/office/drawing/2014/main" id="{C75FF6F4-80D7-4080-B3A7-53FDE9A21C65}"/>
            </a:ext>
          </a:extLst>
        </xdr:cNvPr>
        <xdr:cNvSpPr txBox="1"/>
      </xdr:nvSpPr>
      <xdr:spPr>
        <a:xfrm>
          <a:off x="14389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772" name="n_3aveValue【消防施設】&#10;有形固定資産減価償却率">
          <a:extLst>
            <a:ext uri="{FF2B5EF4-FFF2-40B4-BE49-F238E27FC236}">
              <a16:creationId xmlns:a16="http://schemas.microsoft.com/office/drawing/2014/main" id="{5AACB742-1ED5-424A-B277-344541589EE9}"/>
            </a:ext>
          </a:extLst>
        </xdr:cNvPr>
        <xdr:cNvSpPr txBox="1"/>
      </xdr:nvSpPr>
      <xdr:spPr>
        <a:xfrm>
          <a:off x="13500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773" name="n_4aveValue【消防施設】&#10;有形固定資産減価償却率">
          <a:extLst>
            <a:ext uri="{FF2B5EF4-FFF2-40B4-BE49-F238E27FC236}">
              <a16:creationId xmlns:a16="http://schemas.microsoft.com/office/drawing/2014/main" id="{5CBC7FC5-0313-4DD9-87DE-72C69291EE0F}"/>
            </a:ext>
          </a:extLst>
        </xdr:cNvPr>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70502</xdr:rowOff>
    </xdr:from>
    <xdr:ext cx="405111" cy="259045"/>
    <xdr:sp macro="" textlink="">
      <xdr:nvSpPr>
        <xdr:cNvPr id="774" name="n_1mainValue【消防施設】&#10;有形固定資産減価償却率">
          <a:extLst>
            <a:ext uri="{FF2B5EF4-FFF2-40B4-BE49-F238E27FC236}">
              <a16:creationId xmlns:a16="http://schemas.microsoft.com/office/drawing/2014/main" id="{F8413CBB-D418-44B1-996F-6B77C3A2D53F}"/>
            </a:ext>
          </a:extLst>
        </xdr:cNvPr>
        <xdr:cNvSpPr txBox="1"/>
      </xdr:nvSpPr>
      <xdr:spPr>
        <a:xfrm>
          <a:off x="15266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49547</xdr:rowOff>
    </xdr:from>
    <xdr:ext cx="405111" cy="259045"/>
    <xdr:sp macro="" textlink="">
      <xdr:nvSpPr>
        <xdr:cNvPr id="775" name="n_2mainValue【消防施設】&#10;有形固定資産減価償却率">
          <a:extLst>
            <a:ext uri="{FF2B5EF4-FFF2-40B4-BE49-F238E27FC236}">
              <a16:creationId xmlns:a16="http://schemas.microsoft.com/office/drawing/2014/main" id="{915B1CBE-38BE-4C44-BAFE-27C0B2A8E50E}"/>
            </a:ext>
          </a:extLst>
        </xdr:cNvPr>
        <xdr:cNvSpPr txBox="1"/>
      </xdr:nvSpPr>
      <xdr:spPr>
        <a:xfrm>
          <a:off x="14389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45738</xdr:rowOff>
    </xdr:from>
    <xdr:ext cx="405111" cy="259045"/>
    <xdr:sp macro="" textlink="">
      <xdr:nvSpPr>
        <xdr:cNvPr id="776" name="n_3mainValue【消防施設】&#10;有形固定資産減価償却率">
          <a:extLst>
            <a:ext uri="{FF2B5EF4-FFF2-40B4-BE49-F238E27FC236}">
              <a16:creationId xmlns:a16="http://schemas.microsoft.com/office/drawing/2014/main" id="{8C66D704-5484-4DFC-BC61-EB6BB24FFA1E}"/>
            </a:ext>
          </a:extLst>
        </xdr:cNvPr>
        <xdr:cNvSpPr txBox="1"/>
      </xdr:nvSpPr>
      <xdr:spPr>
        <a:xfrm>
          <a:off x="13500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137177</xdr:rowOff>
    </xdr:from>
    <xdr:ext cx="405111" cy="259045"/>
    <xdr:sp macro="" textlink="">
      <xdr:nvSpPr>
        <xdr:cNvPr id="777" name="n_4mainValue【消防施設】&#10;有形固定資産減価償却率">
          <a:extLst>
            <a:ext uri="{FF2B5EF4-FFF2-40B4-BE49-F238E27FC236}">
              <a16:creationId xmlns:a16="http://schemas.microsoft.com/office/drawing/2014/main" id="{1948E522-8FE7-4496-91D6-606EDCD99FF5}"/>
            </a:ext>
          </a:extLst>
        </xdr:cNvPr>
        <xdr:cNvSpPr txBox="1"/>
      </xdr:nvSpPr>
      <xdr:spPr>
        <a:xfrm>
          <a:off x="12611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2E83EC5A-CAA6-4F89-8E3B-F38C46372C2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B0A4D2CE-9E58-4CDE-A180-511A4E58592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D3640136-F129-4BB3-A447-8B08EFEC219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A13805BE-279B-45A1-A7B3-5159EF9610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0DCD9AAC-6CED-4303-B47F-6FE9D220827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C2B100E8-25B5-4FE6-AA4D-9A532504802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7D5D332C-2FAC-4394-8808-4768B08F961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43938205-FD07-41CE-96E0-59AE435A7AE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96452A2C-BF44-4F14-9274-C74E58C022B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26ADB7A5-098D-48E4-A5F7-A9395AB435D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D5ABD18D-7B70-4C74-9E57-9125B5299BE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488866F1-696D-4E14-8FD1-F4FC30433D7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4CA2DCF9-9355-4730-B95C-A1CA82C49FA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3D0A9F1C-E5DA-4215-88FC-FCA21C17F10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C1439D76-C611-4FBF-BB66-80D470F44E5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0FE43F7D-D891-479A-9262-5059C5ED19A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22D9736A-ECE2-4E29-A3AC-C4D52AD5C9F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12877438-8B31-4695-BE12-DF9680D71E4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7F7C2E60-8117-443E-96F4-36EC34E4CE3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221F5238-CFB0-4BA7-83B7-6C28261B564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30CB0D29-389B-40C2-9631-A433CFF1EBC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6838D6C8-D79C-401D-B5FF-9A49CB2E275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4687912C-D7B1-4359-A0BE-F8E4547D725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5AF9494B-27F8-48E8-8B33-1A65B3113B0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65053D3B-27F0-4EA9-A108-E52A035D0DA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3" name="直線コネクタ 802">
          <a:extLst>
            <a:ext uri="{FF2B5EF4-FFF2-40B4-BE49-F238E27FC236}">
              <a16:creationId xmlns:a16="http://schemas.microsoft.com/office/drawing/2014/main" id="{454364F5-D516-465E-A519-4DA7EEEC0326}"/>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4" name="【消防施設】&#10;一人当たり面積最小値テキスト">
          <a:extLst>
            <a:ext uri="{FF2B5EF4-FFF2-40B4-BE49-F238E27FC236}">
              <a16:creationId xmlns:a16="http://schemas.microsoft.com/office/drawing/2014/main" id="{C8833504-9584-481D-8D63-22C7D419BEEC}"/>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5" name="直線コネクタ 804">
          <a:extLst>
            <a:ext uri="{FF2B5EF4-FFF2-40B4-BE49-F238E27FC236}">
              <a16:creationId xmlns:a16="http://schemas.microsoft.com/office/drawing/2014/main" id="{A047E50C-655C-4CB5-B48A-911D7167A719}"/>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6" name="【消防施設】&#10;一人当たり面積最大値テキスト">
          <a:extLst>
            <a:ext uri="{FF2B5EF4-FFF2-40B4-BE49-F238E27FC236}">
              <a16:creationId xmlns:a16="http://schemas.microsoft.com/office/drawing/2014/main" id="{581EFAFC-5347-4612-8724-BBD5A8409AD4}"/>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7" name="直線コネクタ 806">
          <a:extLst>
            <a:ext uri="{FF2B5EF4-FFF2-40B4-BE49-F238E27FC236}">
              <a16:creationId xmlns:a16="http://schemas.microsoft.com/office/drawing/2014/main" id="{D850193B-DE2E-4B7D-BCED-08B1289D2E16}"/>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08" name="【消防施設】&#10;一人当たり面積平均値テキスト">
          <a:extLst>
            <a:ext uri="{FF2B5EF4-FFF2-40B4-BE49-F238E27FC236}">
              <a16:creationId xmlns:a16="http://schemas.microsoft.com/office/drawing/2014/main" id="{F779D317-DBFF-4D72-96D8-14D7FC3025BC}"/>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9" name="フローチャート: 判断 808">
          <a:extLst>
            <a:ext uri="{FF2B5EF4-FFF2-40B4-BE49-F238E27FC236}">
              <a16:creationId xmlns:a16="http://schemas.microsoft.com/office/drawing/2014/main" id="{30F1B3EE-9112-42C7-A2A0-3F756068285C}"/>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0" name="フローチャート: 判断 809">
          <a:extLst>
            <a:ext uri="{FF2B5EF4-FFF2-40B4-BE49-F238E27FC236}">
              <a16:creationId xmlns:a16="http://schemas.microsoft.com/office/drawing/2014/main" id="{058D0447-59AE-45B3-B765-283D164C29A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811" name="フローチャート: 判断 810">
          <a:extLst>
            <a:ext uri="{FF2B5EF4-FFF2-40B4-BE49-F238E27FC236}">
              <a16:creationId xmlns:a16="http://schemas.microsoft.com/office/drawing/2014/main" id="{EFBE197B-7764-463A-B4AA-176B8B44255D}"/>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2" name="フローチャート: 判断 811">
          <a:extLst>
            <a:ext uri="{FF2B5EF4-FFF2-40B4-BE49-F238E27FC236}">
              <a16:creationId xmlns:a16="http://schemas.microsoft.com/office/drawing/2014/main" id="{3FEB5F44-D622-43C3-BF21-9EF0923BCEBB}"/>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13" name="フローチャート: 判断 812">
          <a:extLst>
            <a:ext uri="{FF2B5EF4-FFF2-40B4-BE49-F238E27FC236}">
              <a16:creationId xmlns:a16="http://schemas.microsoft.com/office/drawing/2014/main" id="{66525BBA-3CDA-4D0B-86C6-87E6A2C6C289}"/>
            </a:ext>
          </a:extLst>
        </xdr:cNvPr>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63A69DD7-1A8D-4D19-8824-35F4BF79F4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64421E2-FC05-4277-9E89-502024E89F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7E8B5A4-DB6A-4D78-99FB-D8D0FA2A31D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BA6C848-5ACC-4B41-BB58-B600366DF69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A520ED5-A8C9-46EF-B468-E49187420C7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65677</xdr:rowOff>
    </xdr:from>
    <xdr:to>
      <xdr:col>116</xdr:col>
      <xdr:colOff>114300</xdr:colOff>
      <xdr:row>82</xdr:row>
      <xdr:rowOff>167277</xdr:rowOff>
    </xdr:to>
    <xdr:sp macro="" textlink="">
      <xdr:nvSpPr>
        <xdr:cNvPr id="819" name="楕円 818">
          <a:extLst>
            <a:ext uri="{FF2B5EF4-FFF2-40B4-BE49-F238E27FC236}">
              <a16:creationId xmlns:a16="http://schemas.microsoft.com/office/drawing/2014/main" id="{23208AD2-24E0-4C88-9A75-57EE488F6D01}"/>
            </a:ext>
          </a:extLst>
        </xdr:cNvPr>
        <xdr:cNvSpPr/>
      </xdr:nvSpPr>
      <xdr:spPr>
        <a:xfrm>
          <a:off x="221107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44104</xdr:rowOff>
    </xdr:from>
    <xdr:ext cx="469744" cy="259045"/>
    <xdr:sp macro="" textlink="">
      <xdr:nvSpPr>
        <xdr:cNvPr id="820" name="【消防施設】&#10;一人当たり面積該当値テキスト">
          <a:extLst>
            <a:ext uri="{FF2B5EF4-FFF2-40B4-BE49-F238E27FC236}">
              <a16:creationId xmlns:a16="http://schemas.microsoft.com/office/drawing/2014/main" id="{D681EC8A-5958-4739-89AA-60BCC7000CA5}"/>
            </a:ext>
          </a:extLst>
        </xdr:cNvPr>
        <xdr:cNvSpPr txBox="1"/>
      </xdr:nvSpPr>
      <xdr:spPr>
        <a:xfrm>
          <a:off x="22199600" y="141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821" name="楕円 820">
          <a:extLst>
            <a:ext uri="{FF2B5EF4-FFF2-40B4-BE49-F238E27FC236}">
              <a16:creationId xmlns:a16="http://schemas.microsoft.com/office/drawing/2014/main" id="{EC7BDD1F-3E52-46D5-8DCE-F23C623AE984}"/>
            </a:ext>
          </a:extLst>
        </xdr:cNvPr>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116477</xdr:rowOff>
    </xdr:from>
    <xdr:to>
      <xdr:col>116</xdr:col>
      <xdr:colOff>63500</xdr:colOff>
      <xdr:row>82</xdr:row>
      <xdr:rowOff>129539</xdr:rowOff>
    </xdr:to>
    <xdr:cxnSp macro="">
      <xdr:nvCxnSpPr>
        <xdr:cNvPr id="822" name="直線コネクタ 821">
          <a:extLst>
            <a:ext uri="{FF2B5EF4-FFF2-40B4-BE49-F238E27FC236}">
              <a16:creationId xmlns:a16="http://schemas.microsoft.com/office/drawing/2014/main" id="{558D753A-8896-49EE-B283-7CD38BE8A10E}"/>
            </a:ext>
          </a:extLst>
        </xdr:cNvPr>
        <xdr:cNvCxnSpPr/>
      </xdr:nvCxnSpPr>
      <xdr:spPr>
        <a:xfrm flipV="1">
          <a:off x="21323300" y="1417537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52614</xdr:rowOff>
    </xdr:from>
    <xdr:to>
      <xdr:col>107</xdr:col>
      <xdr:colOff>101600</xdr:colOff>
      <xdr:row>82</xdr:row>
      <xdr:rowOff>154214</xdr:rowOff>
    </xdr:to>
    <xdr:sp macro="" textlink="">
      <xdr:nvSpPr>
        <xdr:cNvPr id="823" name="楕円 822">
          <a:extLst>
            <a:ext uri="{FF2B5EF4-FFF2-40B4-BE49-F238E27FC236}">
              <a16:creationId xmlns:a16="http://schemas.microsoft.com/office/drawing/2014/main" id="{3941BE13-6C89-4217-B514-BA8CB87ABA88}"/>
            </a:ext>
          </a:extLst>
        </xdr:cNvPr>
        <xdr:cNvSpPr/>
      </xdr:nvSpPr>
      <xdr:spPr>
        <a:xfrm>
          <a:off x="20383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103414</xdr:rowOff>
    </xdr:from>
    <xdr:to>
      <xdr:col>111</xdr:col>
      <xdr:colOff>177800</xdr:colOff>
      <xdr:row>82</xdr:row>
      <xdr:rowOff>129539</xdr:rowOff>
    </xdr:to>
    <xdr:cxnSp macro="">
      <xdr:nvCxnSpPr>
        <xdr:cNvPr id="824" name="直線コネクタ 823">
          <a:extLst>
            <a:ext uri="{FF2B5EF4-FFF2-40B4-BE49-F238E27FC236}">
              <a16:creationId xmlns:a16="http://schemas.microsoft.com/office/drawing/2014/main" id="{2D220347-1708-4952-B00D-12CE532B34DB}"/>
            </a:ext>
          </a:extLst>
        </xdr:cNvPr>
        <xdr:cNvCxnSpPr/>
      </xdr:nvCxnSpPr>
      <xdr:spPr>
        <a:xfrm>
          <a:off x="20434300" y="141623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39551</xdr:rowOff>
    </xdr:from>
    <xdr:to>
      <xdr:col>102</xdr:col>
      <xdr:colOff>165100</xdr:colOff>
      <xdr:row>82</xdr:row>
      <xdr:rowOff>141151</xdr:rowOff>
    </xdr:to>
    <xdr:sp macro="" textlink="">
      <xdr:nvSpPr>
        <xdr:cNvPr id="825" name="楕円 824">
          <a:extLst>
            <a:ext uri="{FF2B5EF4-FFF2-40B4-BE49-F238E27FC236}">
              <a16:creationId xmlns:a16="http://schemas.microsoft.com/office/drawing/2014/main" id="{615E47E5-8BFB-4A6D-9F09-129AE17E3319}"/>
            </a:ext>
          </a:extLst>
        </xdr:cNvPr>
        <xdr:cNvSpPr/>
      </xdr:nvSpPr>
      <xdr:spPr>
        <a:xfrm>
          <a:off x="19494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90351</xdr:rowOff>
    </xdr:from>
    <xdr:to>
      <xdr:col>107</xdr:col>
      <xdr:colOff>50800</xdr:colOff>
      <xdr:row>82</xdr:row>
      <xdr:rowOff>103414</xdr:rowOff>
    </xdr:to>
    <xdr:cxnSp macro="">
      <xdr:nvCxnSpPr>
        <xdr:cNvPr id="826" name="直線コネクタ 825">
          <a:extLst>
            <a:ext uri="{FF2B5EF4-FFF2-40B4-BE49-F238E27FC236}">
              <a16:creationId xmlns:a16="http://schemas.microsoft.com/office/drawing/2014/main" id="{068C5FAB-8FC8-4F1B-8F9F-DD18FD37AC81}"/>
            </a:ext>
          </a:extLst>
        </xdr:cNvPr>
        <xdr:cNvCxnSpPr/>
      </xdr:nvCxnSpPr>
      <xdr:spPr>
        <a:xfrm>
          <a:off x="19545300" y="141492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7" name="楕円 826">
          <a:extLst>
            <a:ext uri="{FF2B5EF4-FFF2-40B4-BE49-F238E27FC236}">
              <a16:creationId xmlns:a16="http://schemas.microsoft.com/office/drawing/2014/main" id="{DBFD5723-A539-4BC5-96CD-43CB6AAADE29}"/>
            </a:ext>
          </a:extLst>
        </xdr:cNvPr>
        <xdr:cNvSpPr/>
      </xdr:nvSpPr>
      <xdr:spPr>
        <a:xfrm>
          <a:off x="18605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90351</xdr:rowOff>
    </xdr:from>
    <xdr:to>
      <xdr:col>102</xdr:col>
      <xdr:colOff>114300</xdr:colOff>
      <xdr:row>82</xdr:row>
      <xdr:rowOff>168729</xdr:rowOff>
    </xdr:to>
    <xdr:cxnSp macro="">
      <xdr:nvCxnSpPr>
        <xdr:cNvPr id="828" name="直線コネクタ 827">
          <a:extLst>
            <a:ext uri="{FF2B5EF4-FFF2-40B4-BE49-F238E27FC236}">
              <a16:creationId xmlns:a16="http://schemas.microsoft.com/office/drawing/2014/main" id="{A4A26FF5-776E-4146-BE2D-655B4BEB24B7}"/>
            </a:ext>
          </a:extLst>
        </xdr:cNvPr>
        <xdr:cNvCxnSpPr/>
      </xdr:nvCxnSpPr>
      <xdr:spPr>
        <a:xfrm flipV="1">
          <a:off x="18656300" y="1414925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29" name="n_1aveValue【消防施設】&#10;一人当たり面積">
          <a:extLst>
            <a:ext uri="{FF2B5EF4-FFF2-40B4-BE49-F238E27FC236}">
              <a16:creationId xmlns:a16="http://schemas.microsoft.com/office/drawing/2014/main" id="{58FBD38F-DAF6-4B96-B7F6-897A94E2BC3F}"/>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830" name="n_2aveValue【消防施設】&#10;一人当たり面積">
          <a:extLst>
            <a:ext uri="{FF2B5EF4-FFF2-40B4-BE49-F238E27FC236}">
              <a16:creationId xmlns:a16="http://schemas.microsoft.com/office/drawing/2014/main" id="{0ACE07EF-77DA-475D-BDFA-C67FDC80C031}"/>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831" name="n_3aveValue【消防施設】&#10;一人当たり面積">
          <a:extLst>
            <a:ext uri="{FF2B5EF4-FFF2-40B4-BE49-F238E27FC236}">
              <a16:creationId xmlns:a16="http://schemas.microsoft.com/office/drawing/2014/main" id="{D71E6384-4D95-4568-B921-EBA769F50B75}"/>
            </a:ext>
          </a:extLst>
        </xdr:cNvPr>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78395</xdr:rowOff>
    </xdr:from>
    <xdr:ext cx="469744" cy="259045"/>
    <xdr:sp macro="" textlink="">
      <xdr:nvSpPr>
        <xdr:cNvPr id="832" name="n_4aveValue【消防施設】&#10;一人当たり面積">
          <a:extLst>
            <a:ext uri="{FF2B5EF4-FFF2-40B4-BE49-F238E27FC236}">
              <a16:creationId xmlns:a16="http://schemas.microsoft.com/office/drawing/2014/main" id="{675273ED-05DD-4995-8644-C1D17ABFEFBF}"/>
            </a:ext>
          </a:extLst>
        </xdr:cNvPr>
        <xdr:cNvSpPr txBox="1"/>
      </xdr:nvSpPr>
      <xdr:spPr>
        <a:xfrm>
          <a:off x="18421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xdr:rowOff>
    </xdr:from>
    <xdr:ext cx="469744" cy="259045"/>
    <xdr:sp macro="" textlink="">
      <xdr:nvSpPr>
        <xdr:cNvPr id="833" name="n_1mainValue【消防施設】&#10;一人当たり面積">
          <a:extLst>
            <a:ext uri="{FF2B5EF4-FFF2-40B4-BE49-F238E27FC236}">
              <a16:creationId xmlns:a16="http://schemas.microsoft.com/office/drawing/2014/main" id="{D19F267A-6CC1-40DD-9A24-989883A6B265}"/>
            </a:ext>
          </a:extLst>
        </xdr:cNvPr>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834" name="n_2mainValue【消防施設】&#10;一人当たり面積">
          <a:extLst>
            <a:ext uri="{FF2B5EF4-FFF2-40B4-BE49-F238E27FC236}">
              <a16:creationId xmlns:a16="http://schemas.microsoft.com/office/drawing/2014/main" id="{2F632249-6EAD-4579-AA88-DD4C191337F2}"/>
            </a:ext>
          </a:extLst>
        </xdr:cNvPr>
        <xdr:cNvSpPr txBox="1"/>
      </xdr:nvSpPr>
      <xdr:spPr>
        <a:xfrm>
          <a:off x="20199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157678</xdr:rowOff>
    </xdr:from>
    <xdr:ext cx="469744" cy="259045"/>
    <xdr:sp macro="" textlink="">
      <xdr:nvSpPr>
        <xdr:cNvPr id="835" name="n_3mainValue【消防施設】&#10;一人当たり面積">
          <a:extLst>
            <a:ext uri="{FF2B5EF4-FFF2-40B4-BE49-F238E27FC236}">
              <a16:creationId xmlns:a16="http://schemas.microsoft.com/office/drawing/2014/main" id="{D09A7A52-BECE-4234-832F-B7E871246B0B}"/>
            </a:ext>
          </a:extLst>
        </xdr:cNvPr>
        <xdr:cNvSpPr txBox="1"/>
      </xdr:nvSpPr>
      <xdr:spPr>
        <a:xfrm>
          <a:off x="19310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36" name="n_4mainValue【消防施設】&#10;一人当たり面積">
          <a:extLst>
            <a:ext uri="{FF2B5EF4-FFF2-40B4-BE49-F238E27FC236}">
              <a16:creationId xmlns:a16="http://schemas.microsoft.com/office/drawing/2014/main" id="{77441DC9-15C6-4A11-BF2B-7D9F382B13FA}"/>
            </a:ext>
          </a:extLst>
        </xdr:cNvPr>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88A237E0-958A-4594-BA39-BE3DD7EE7A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F90C5E83-44C2-448A-8E30-9638D36C62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4A3DAEA0-3698-4D70-89DA-F341CD03EA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79F7655D-916A-4B84-A5DD-F204F98DF7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DC22EDDF-84D1-44BD-B478-BD1EE6546DA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7B714D19-8135-41DF-BC51-20EA645B7E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BF4547D-62E2-4288-8176-EF0F983835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D1550439-EC07-439D-965A-1856DB9D5D5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930B4CFA-3597-4955-BEF3-3E8E7DE54E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21D87456-C0E7-453A-A65B-ABB52095409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5AFC34EE-F74C-434E-95CF-8F7E44B9AF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E9E2313C-C035-4BF4-A0C9-EA81AB662BF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808EE08B-3FBC-4085-A6E7-4866D2C00C5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C879A870-C502-40FD-A445-11DC023DCA8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62031657-5024-42CE-8EF8-5E1526E3CFB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5EFF6FB3-CD59-44FA-8A83-B469F87271B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54A1146E-EC1E-47D7-AF0B-E0093169F7C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52618643-9654-486C-8211-D026861404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145AB9A5-74A2-4589-A169-E6F4F07ED51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44D92826-6A00-4DB1-8BC7-C6A6FDCDC18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64C8CA27-564B-4782-A89C-8D19C1F2452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CCE23798-297A-4DC1-8A96-7397A960FF9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5008DB93-8734-49C6-B37B-6CAD9EA94A2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5573CD26-B08F-4ABD-9EC5-B2388621079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BDFAA26A-91BA-4378-AD34-A6AA90DEFF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2" name="直線コネクタ 861">
          <a:extLst>
            <a:ext uri="{FF2B5EF4-FFF2-40B4-BE49-F238E27FC236}">
              <a16:creationId xmlns:a16="http://schemas.microsoft.com/office/drawing/2014/main" id="{66EC2C01-B071-4301-9F2E-9C76CC20B519}"/>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3" name="【庁舎】&#10;有形固定資産減価償却率最小値テキスト">
          <a:extLst>
            <a:ext uri="{FF2B5EF4-FFF2-40B4-BE49-F238E27FC236}">
              <a16:creationId xmlns:a16="http://schemas.microsoft.com/office/drawing/2014/main" id="{DF95F522-70D2-44E5-8B6A-8B447A3A2CC9}"/>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4" name="直線コネクタ 863">
          <a:extLst>
            <a:ext uri="{FF2B5EF4-FFF2-40B4-BE49-F238E27FC236}">
              <a16:creationId xmlns:a16="http://schemas.microsoft.com/office/drawing/2014/main" id="{2C819ACE-E153-4F16-8416-FCD3B27F20A9}"/>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id="{99341E20-7F51-4A01-BC60-F06BCDB28FAB}"/>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id="{657BA9F6-2258-4CDF-8D4A-9D8BB7ACEBFA}"/>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867" name="【庁舎】&#10;有形固定資産減価償却率平均値テキスト">
          <a:extLst>
            <a:ext uri="{FF2B5EF4-FFF2-40B4-BE49-F238E27FC236}">
              <a16:creationId xmlns:a16="http://schemas.microsoft.com/office/drawing/2014/main" id="{7B32F334-019A-48B0-B097-2D8E13D68475}"/>
            </a:ext>
          </a:extLst>
        </xdr:cNvPr>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8" name="フローチャート: 判断 867">
          <a:extLst>
            <a:ext uri="{FF2B5EF4-FFF2-40B4-BE49-F238E27FC236}">
              <a16:creationId xmlns:a16="http://schemas.microsoft.com/office/drawing/2014/main" id="{FBD5C946-A512-4528-96DA-FAE12D7876BD}"/>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69" name="フローチャート: 判断 868">
          <a:extLst>
            <a:ext uri="{FF2B5EF4-FFF2-40B4-BE49-F238E27FC236}">
              <a16:creationId xmlns:a16="http://schemas.microsoft.com/office/drawing/2014/main" id="{4CC452C2-B4BE-4988-8CD0-4753BB103DF6}"/>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0" name="フローチャート: 判断 869">
          <a:extLst>
            <a:ext uri="{FF2B5EF4-FFF2-40B4-BE49-F238E27FC236}">
              <a16:creationId xmlns:a16="http://schemas.microsoft.com/office/drawing/2014/main" id="{1EEB2A32-A643-4635-90F1-31DE2D77E47E}"/>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a:extLst>
            <a:ext uri="{FF2B5EF4-FFF2-40B4-BE49-F238E27FC236}">
              <a16:creationId xmlns:a16="http://schemas.microsoft.com/office/drawing/2014/main" id="{F3A9DBD4-B908-4C54-8A47-F97141596D25}"/>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a:extLst>
            <a:ext uri="{FF2B5EF4-FFF2-40B4-BE49-F238E27FC236}">
              <a16:creationId xmlns:a16="http://schemas.microsoft.com/office/drawing/2014/main" id="{345F10F8-78DB-490B-A807-4D3E6C4E2A49}"/>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DE22BE51-DFE9-4877-A1A1-68786AD8953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B459E9C-0507-4DAF-97C1-938B569862B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E57B192-9767-44D4-A3CF-74B11217AFE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270250D-0ECC-4815-9EF0-4F49A43FC6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6CE8A25-A28A-4C83-98FC-3853520309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78" name="楕円 877">
          <a:extLst>
            <a:ext uri="{FF2B5EF4-FFF2-40B4-BE49-F238E27FC236}">
              <a16:creationId xmlns:a16="http://schemas.microsoft.com/office/drawing/2014/main" id="{A49A2577-1EC9-4FF5-BE08-AF9F0144C565}"/>
            </a:ext>
          </a:extLst>
        </xdr:cNvPr>
        <xdr:cNvSpPr/>
      </xdr:nvSpPr>
      <xdr:spPr>
        <a:xfrm>
          <a:off x="162687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157315</xdr:rowOff>
    </xdr:from>
    <xdr:ext cx="405111" cy="259045"/>
    <xdr:sp macro="" textlink="">
      <xdr:nvSpPr>
        <xdr:cNvPr id="879" name="【庁舎】&#10;有形固定資産減価償却率該当値テキスト">
          <a:extLst>
            <a:ext uri="{FF2B5EF4-FFF2-40B4-BE49-F238E27FC236}">
              <a16:creationId xmlns:a16="http://schemas.microsoft.com/office/drawing/2014/main" id="{423AE1C3-05F3-4750-ADBA-1AFC925F1957}"/>
            </a:ext>
          </a:extLst>
        </xdr:cNvPr>
        <xdr:cNvSpPr txBox="1"/>
      </xdr:nvSpPr>
      <xdr:spPr>
        <a:xfrm>
          <a:off x="16357600"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164193</xdr:rowOff>
    </xdr:from>
    <xdr:to>
      <xdr:col>81</xdr:col>
      <xdr:colOff>101600</xdr:colOff>
      <xdr:row>104</xdr:row>
      <xdr:rowOff>94343</xdr:rowOff>
    </xdr:to>
    <xdr:sp macro="" textlink="">
      <xdr:nvSpPr>
        <xdr:cNvPr id="880" name="楕円 879">
          <a:extLst>
            <a:ext uri="{FF2B5EF4-FFF2-40B4-BE49-F238E27FC236}">
              <a16:creationId xmlns:a16="http://schemas.microsoft.com/office/drawing/2014/main" id="{12290CF6-D91B-41BD-A0D1-3148C3BD0CC9}"/>
            </a:ext>
          </a:extLst>
        </xdr:cNvPr>
        <xdr:cNvSpPr/>
      </xdr:nvSpPr>
      <xdr:spPr>
        <a:xfrm>
          <a:off x="15430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43543</xdr:rowOff>
    </xdr:from>
    <xdr:to>
      <xdr:col>85</xdr:col>
      <xdr:colOff>127000</xdr:colOff>
      <xdr:row>104</xdr:row>
      <xdr:rowOff>58238</xdr:rowOff>
    </xdr:to>
    <xdr:cxnSp macro="">
      <xdr:nvCxnSpPr>
        <xdr:cNvPr id="881" name="直線コネクタ 880">
          <a:extLst>
            <a:ext uri="{FF2B5EF4-FFF2-40B4-BE49-F238E27FC236}">
              <a16:creationId xmlns:a16="http://schemas.microsoft.com/office/drawing/2014/main" id="{2791BE0E-5961-4865-86F7-F3A3FDAEF229}"/>
            </a:ext>
          </a:extLst>
        </xdr:cNvPr>
        <xdr:cNvCxnSpPr/>
      </xdr:nvCxnSpPr>
      <xdr:spPr>
        <a:xfrm>
          <a:off x="15481300" y="1787434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147864</xdr:rowOff>
    </xdr:from>
    <xdr:to>
      <xdr:col>76</xdr:col>
      <xdr:colOff>165100</xdr:colOff>
      <xdr:row>104</xdr:row>
      <xdr:rowOff>78014</xdr:rowOff>
    </xdr:to>
    <xdr:sp macro="" textlink="">
      <xdr:nvSpPr>
        <xdr:cNvPr id="882" name="楕円 881">
          <a:extLst>
            <a:ext uri="{FF2B5EF4-FFF2-40B4-BE49-F238E27FC236}">
              <a16:creationId xmlns:a16="http://schemas.microsoft.com/office/drawing/2014/main" id="{3363FA84-D852-40EF-8FDC-28E0FC515ACF}"/>
            </a:ext>
          </a:extLst>
        </xdr:cNvPr>
        <xdr:cNvSpPr/>
      </xdr:nvSpPr>
      <xdr:spPr>
        <a:xfrm>
          <a:off x="14541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27214</xdr:rowOff>
    </xdr:from>
    <xdr:to>
      <xdr:col>81</xdr:col>
      <xdr:colOff>50800</xdr:colOff>
      <xdr:row>104</xdr:row>
      <xdr:rowOff>43543</xdr:rowOff>
    </xdr:to>
    <xdr:cxnSp macro="">
      <xdr:nvCxnSpPr>
        <xdr:cNvPr id="883" name="直線コネクタ 882">
          <a:extLst>
            <a:ext uri="{FF2B5EF4-FFF2-40B4-BE49-F238E27FC236}">
              <a16:creationId xmlns:a16="http://schemas.microsoft.com/office/drawing/2014/main" id="{FCEC84B6-5A24-4102-A942-AC3E9A453E18}"/>
            </a:ext>
          </a:extLst>
        </xdr:cNvPr>
        <xdr:cNvCxnSpPr/>
      </xdr:nvCxnSpPr>
      <xdr:spPr>
        <a:xfrm>
          <a:off x="14592300" y="178580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66221</xdr:rowOff>
    </xdr:from>
    <xdr:to>
      <xdr:col>72</xdr:col>
      <xdr:colOff>38100</xdr:colOff>
      <xdr:row>104</xdr:row>
      <xdr:rowOff>167821</xdr:rowOff>
    </xdr:to>
    <xdr:sp macro="" textlink="">
      <xdr:nvSpPr>
        <xdr:cNvPr id="884" name="楕円 883">
          <a:extLst>
            <a:ext uri="{FF2B5EF4-FFF2-40B4-BE49-F238E27FC236}">
              <a16:creationId xmlns:a16="http://schemas.microsoft.com/office/drawing/2014/main" id="{6761CE4F-51A5-4943-A013-97BB1444B663}"/>
            </a:ext>
          </a:extLst>
        </xdr:cNvPr>
        <xdr:cNvSpPr/>
      </xdr:nvSpPr>
      <xdr:spPr>
        <a:xfrm>
          <a:off x="13652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27214</xdr:rowOff>
    </xdr:from>
    <xdr:to>
      <xdr:col>76</xdr:col>
      <xdr:colOff>114300</xdr:colOff>
      <xdr:row>104</xdr:row>
      <xdr:rowOff>117021</xdr:rowOff>
    </xdr:to>
    <xdr:cxnSp macro="">
      <xdr:nvCxnSpPr>
        <xdr:cNvPr id="885" name="直線コネクタ 884">
          <a:extLst>
            <a:ext uri="{FF2B5EF4-FFF2-40B4-BE49-F238E27FC236}">
              <a16:creationId xmlns:a16="http://schemas.microsoft.com/office/drawing/2014/main" id="{FD0CDCFE-61D7-4E49-89AE-2BFAA1A9AE31}"/>
            </a:ext>
          </a:extLst>
        </xdr:cNvPr>
        <xdr:cNvCxnSpPr/>
      </xdr:nvCxnSpPr>
      <xdr:spPr>
        <a:xfrm flipV="1">
          <a:off x="13703300" y="17858014"/>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886" name="楕円 885">
          <a:extLst>
            <a:ext uri="{FF2B5EF4-FFF2-40B4-BE49-F238E27FC236}">
              <a16:creationId xmlns:a16="http://schemas.microsoft.com/office/drawing/2014/main" id="{495CB11F-AF91-4533-B930-D74000C58035}"/>
            </a:ext>
          </a:extLst>
        </xdr:cNvPr>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117021</xdr:rowOff>
    </xdr:to>
    <xdr:cxnSp macro="">
      <xdr:nvCxnSpPr>
        <xdr:cNvPr id="887" name="直線コネクタ 886">
          <a:extLst>
            <a:ext uri="{FF2B5EF4-FFF2-40B4-BE49-F238E27FC236}">
              <a16:creationId xmlns:a16="http://schemas.microsoft.com/office/drawing/2014/main" id="{DCC0DEA5-FCE8-47AD-A143-1D26C0621DD8}"/>
            </a:ext>
          </a:extLst>
        </xdr:cNvPr>
        <xdr:cNvCxnSpPr/>
      </xdr:nvCxnSpPr>
      <xdr:spPr>
        <a:xfrm>
          <a:off x="12814300" y="1790700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888" name="n_1aveValue【庁舎】&#10;有形固定資産減価償却率">
          <a:extLst>
            <a:ext uri="{FF2B5EF4-FFF2-40B4-BE49-F238E27FC236}">
              <a16:creationId xmlns:a16="http://schemas.microsoft.com/office/drawing/2014/main" id="{3476FF36-F402-443C-9D56-AD016E4103A7}"/>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89" name="n_2aveValue【庁舎】&#10;有形固定資産減価償却率">
          <a:extLst>
            <a:ext uri="{FF2B5EF4-FFF2-40B4-BE49-F238E27FC236}">
              <a16:creationId xmlns:a16="http://schemas.microsoft.com/office/drawing/2014/main" id="{CEA922F3-BAEF-40C0-B557-715A9427FDA5}"/>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0" name="n_3aveValue【庁舎】&#10;有形固定資産減価償却率">
          <a:extLst>
            <a:ext uri="{FF2B5EF4-FFF2-40B4-BE49-F238E27FC236}">
              <a16:creationId xmlns:a16="http://schemas.microsoft.com/office/drawing/2014/main" id="{764DB97B-044C-4CC3-A461-B882F557B686}"/>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91" name="n_4aveValue【庁舎】&#10;有形固定資産減価償却率">
          <a:extLst>
            <a:ext uri="{FF2B5EF4-FFF2-40B4-BE49-F238E27FC236}">
              <a16:creationId xmlns:a16="http://schemas.microsoft.com/office/drawing/2014/main" id="{84140F3D-9638-40F0-B0D6-41C19B7F653D}"/>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85470</xdr:rowOff>
    </xdr:from>
    <xdr:ext cx="405111" cy="259045"/>
    <xdr:sp macro="" textlink="">
      <xdr:nvSpPr>
        <xdr:cNvPr id="892" name="n_1mainValue【庁舎】&#10;有形固定資産減価償却率">
          <a:extLst>
            <a:ext uri="{FF2B5EF4-FFF2-40B4-BE49-F238E27FC236}">
              <a16:creationId xmlns:a16="http://schemas.microsoft.com/office/drawing/2014/main" id="{5B3C5E02-1FD0-49F0-AA80-74CBF90C3181}"/>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69141</xdr:rowOff>
    </xdr:from>
    <xdr:ext cx="405111" cy="259045"/>
    <xdr:sp macro="" textlink="">
      <xdr:nvSpPr>
        <xdr:cNvPr id="893" name="n_2mainValue【庁舎】&#10;有形固定資産減価償却率">
          <a:extLst>
            <a:ext uri="{FF2B5EF4-FFF2-40B4-BE49-F238E27FC236}">
              <a16:creationId xmlns:a16="http://schemas.microsoft.com/office/drawing/2014/main" id="{0F13BB8D-A8F4-474F-8B14-4B0F7E201BE4}"/>
            </a:ext>
          </a:extLst>
        </xdr:cNvPr>
        <xdr:cNvSpPr txBox="1"/>
      </xdr:nvSpPr>
      <xdr:spPr>
        <a:xfrm>
          <a:off x="14389744" y="1789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158948</xdr:rowOff>
    </xdr:from>
    <xdr:ext cx="405111" cy="259045"/>
    <xdr:sp macro="" textlink="">
      <xdr:nvSpPr>
        <xdr:cNvPr id="894" name="n_3mainValue【庁舎】&#10;有形固定資産減価償却率">
          <a:extLst>
            <a:ext uri="{FF2B5EF4-FFF2-40B4-BE49-F238E27FC236}">
              <a16:creationId xmlns:a16="http://schemas.microsoft.com/office/drawing/2014/main" id="{605F249E-8C61-4207-A09A-ECF227477866}"/>
            </a:ext>
          </a:extLst>
        </xdr:cNvPr>
        <xdr:cNvSpPr txBox="1"/>
      </xdr:nvSpPr>
      <xdr:spPr>
        <a:xfrm>
          <a:off x="13500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118127</xdr:rowOff>
    </xdr:from>
    <xdr:ext cx="405111" cy="259045"/>
    <xdr:sp macro="" textlink="">
      <xdr:nvSpPr>
        <xdr:cNvPr id="895" name="n_4mainValue【庁舎】&#10;有形固定資産減価償却率">
          <a:extLst>
            <a:ext uri="{FF2B5EF4-FFF2-40B4-BE49-F238E27FC236}">
              <a16:creationId xmlns:a16="http://schemas.microsoft.com/office/drawing/2014/main" id="{454C1AB9-9C90-4988-A0B8-34308139A150}"/>
            </a:ext>
          </a:extLst>
        </xdr:cNvPr>
        <xdr:cNvSpPr txBox="1"/>
      </xdr:nvSpPr>
      <xdr:spPr>
        <a:xfrm>
          <a:off x="12611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9AFF3F94-6991-43F3-8EF1-61F459DBFD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C833AAB3-0B4A-4AF3-B1E6-B67FABFB5D7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63AE9719-2DE9-45A6-B963-729E49B1EA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3526FE95-08C2-4BDF-AB8E-BB669E1676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40C12939-4357-4427-80D0-18891AA01DC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1A1790CF-1AC7-4805-BB4D-4D41C7B47D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B9EB08F1-5A17-4EAF-916F-18922BCBFF9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4D5DAC1A-9119-4927-911A-D2A5A7E4E1E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E5EC5306-63DD-40CC-8261-56FE0491D1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4D5FD731-9B4A-401C-A83F-33056D8F52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a:extLst>
            <a:ext uri="{FF2B5EF4-FFF2-40B4-BE49-F238E27FC236}">
              <a16:creationId xmlns:a16="http://schemas.microsoft.com/office/drawing/2014/main" id="{2198BBA0-D775-4A0E-9D5B-33F6AAB5B6C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a:extLst>
            <a:ext uri="{FF2B5EF4-FFF2-40B4-BE49-F238E27FC236}">
              <a16:creationId xmlns:a16="http://schemas.microsoft.com/office/drawing/2014/main" id="{985C113E-FFD5-4BBF-9D74-420397F33FD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a:extLst>
            <a:ext uri="{FF2B5EF4-FFF2-40B4-BE49-F238E27FC236}">
              <a16:creationId xmlns:a16="http://schemas.microsoft.com/office/drawing/2014/main" id="{4302E611-5432-455B-9FF1-D16D3F60314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a:extLst>
            <a:ext uri="{FF2B5EF4-FFF2-40B4-BE49-F238E27FC236}">
              <a16:creationId xmlns:a16="http://schemas.microsoft.com/office/drawing/2014/main" id="{27DD66BE-0912-4CC1-A31C-6E644162AAF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B7B8922F-1C14-4D31-B780-BADB3BB1C26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85D1CA75-0CEB-4BBA-889A-5CD2A118A73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a:extLst>
            <a:ext uri="{FF2B5EF4-FFF2-40B4-BE49-F238E27FC236}">
              <a16:creationId xmlns:a16="http://schemas.microsoft.com/office/drawing/2014/main" id="{C0C58209-EEAB-4508-ADE6-D60025AEA3A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a:extLst>
            <a:ext uri="{FF2B5EF4-FFF2-40B4-BE49-F238E27FC236}">
              <a16:creationId xmlns:a16="http://schemas.microsoft.com/office/drawing/2014/main" id="{A3133288-0F72-4FDA-815E-78BEA3E3DD0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a:extLst>
            <a:ext uri="{FF2B5EF4-FFF2-40B4-BE49-F238E27FC236}">
              <a16:creationId xmlns:a16="http://schemas.microsoft.com/office/drawing/2014/main" id="{F1936200-0865-474A-8A58-4244D6DE038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a:extLst>
            <a:ext uri="{FF2B5EF4-FFF2-40B4-BE49-F238E27FC236}">
              <a16:creationId xmlns:a16="http://schemas.microsoft.com/office/drawing/2014/main" id="{9252FC88-86A7-408A-B3C4-69BA1C22B87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187BB58E-C50F-4D47-8A49-B8C6AEBAEB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AE65933A-47A4-4E6B-B141-EC6EEAA5AA6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7EB14245-BDCA-448C-A90D-6C027EFC904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19" name="直線コネクタ 918">
          <a:extLst>
            <a:ext uri="{FF2B5EF4-FFF2-40B4-BE49-F238E27FC236}">
              <a16:creationId xmlns:a16="http://schemas.microsoft.com/office/drawing/2014/main" id="{AB50450F-E2B3-43E4-A70C-29975C33F2EF}"/>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0" name="【庁舎】&#10;一人当たり面積最小値テキスト">
          <a:extLst>
            <a:ext uri="{FF2B5EF4-FFF2-40B4-BE49-F238E27FC236}">
              <a16:creationId xmlns:a16="http://schemas.microsoft.com/office/drawing/2014/main" id="{C4FA20E8-E9D2-492C-97FA-FE07BFBE9574}"/>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1" name="直線コネクタ 920">
          <a:extLst>
            <a:ext uri="{FF2B5EF4-FFF2-40B4-BE49-F238E27FC236}">
              <a16:creationId xmlns:a16="http://schemas.microsoft.com/office/drawing/2014/main" id="{655809A2-D100-4D27-BC3A-B1F6C17354E8}"/>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2" name="【庁舎】&#10;一人当たり面積最大値テキスト">
          <a:extLst>
            <a:ext uri="{FF2B5EF4-FFF2-40B4-BE49-F238E27FC236}">
              <a16:creationId xmlns:a16="http://schemas.microsoft.com/office/drawing/2014/main" id="{40D3663B-3888-49A7-BE83-157AEF814B44}"/>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3" name="直線コネクタ 922">
          <a:extLst>
            <a:ext uri="{FF2B5EF4-FFF2-40B4-BE49-F238E27FC236}">
              <a16:creationId xmlns:a16="http://schemas.microsoft.com/office/drawing/2014/main" id="{AD52EB2B-71A7-48D8-A2B4-7A1DDFFD031F}"/>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158132</xdr:rowOff>
    </xdr:from>
    <xdr:ext cx="469744" cy="259045"/>
    <xdr:sp macro="" textlink="">
      <xdr:nvSpPr>
        <xdr:cNvPr id="924" name="【庁舎】&#10;一人当たり面積平均値テキスト">
          <a:extLst>
            <a:ext uri="{FF2B5EF4-FFF2-40B4-BE49-F238E27FC236}">
              <a16:creationId xmlns:a16="http://schemas.microsoft.com/office/drawing/2014/main" id="{C0B4DCD1-9D85-4223-B88D-4C9FA10AA9B2}"/>
            </a:ext>
          </a:extLst>
        </xdr:cNvPr>
        <xdr:cNvSpPr txBox="1"/>
      </xdr:nvSpPr>
      <xdr:spPr>
        <a:xfrm>
          <a:off x="22199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5" name="フローチャート: 判断 924">
          <a:extLst>
            <a:ext uri="{FF2B5EF4-FFF2-40B4-BE49-F238E27FC236}">
              <a16:creationId xmlns:a16="http://schemas.microsoft.com/office/drawing/2014/main" id="{9AE30BAE-329B-4397-A2B6-651104A385C7}"/>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6" name="フローチャート: 判断 925">
          <a:extLst>
            <a:ext uri="{FF2B5EF4-FFF2-40B4-BE49-F238E27FC236}">
              <a16:creationId xmlns:a16="http://schemas.microsoft.com/office/drawing/2014/main" id="{59C8A6B1-06AC-42DE-B5D1-D4887F1675DA}"/>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7" name="フローチャート: 判断 926">
          <a:extLst>
            <a:ext uri="{FF2B5EF4-FFF2-40B4-BE49-F238E27FC236}">
              <a16:creationId xmlns:a16="http://schemas.microsoft.com/office/drawing/2014/main" id="{FB9C5616-6F3D-4146-9A61-C1E63F95A25C}"/>
            </a:ext>
          </a:extLst>
        </xdr:cNvPr>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8" name="フローチャート: 判断 927">
          <a:extLst>
            <a:ext uri="{FF2B5EF4-FFF2-40B4-BE49-F238E27FC236}">
              <a16:creationId xmlns:a16="http://schemas.microsoft.com/office/drawing/2014/main" id="{77A88BC1-C167-42C9-A21A-03A891192800}"/>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29" name="フローチャート: 判断 928">
          <a:extLst>
            <a:ext uri="{FF2B5EF4-FFF2-40B4-BE49-F238E27FC236}">
              <a16:creationId xmlns:a16="http://schemas.microsoft.com/office/drawing/2014/main" id="{4B2F1BC3-95CC-4748-8B4A-41DD4F31A2A4}"/>
            </a:ext>
          </a:extLst>
        </xdr:cNvPr>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BBB8995-BE30-4920-8276-FFDE459D66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A9D3E67-5504-4FB9-9BDE-1AC5D13C205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4A19233-4FEC-484C-A6CE-6C99CBFFA8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1013C00-4C3D-4658-A0AD-97A50A02CA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E8EE9DD-2293-42D2-BA54-7372DA611A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63500</xdr:rowOff>
    </xdr:from>
    <xdr:to>
      <xdr:col>116</xdr:col>
      <xdr:colOff>114300</xdr:colOff>
      <xdr:row>103</xdr:row>
      <xdr:rowOff>165100</xdr:rowOff>
    </xdr:to>
    <xdr:sp macro="" textlink="">
      <xdr:nvSpPr>
        <xdr:cNvPr id="935" name="楕円 934">
          <a:extLst>
            <a:ext uri="{FF2B5EF4-FFF2-40B4-BE49-F238E27FC236}">
              <a16:creationId xmlns:a16="http://schemas.microsoft.com/office/drawing/2014/main" id="{54A60218-E106-466C-9EC9-42E2E47A0087}"/>
            </a:ext>
          </a:extLst>
        </xdr:cNvPr>
        <xdr:cNvSpPr/>
      </xdr:nvSpPr>
      <xdr:spPr>
        <a:xfrm>
          <a:off x="22110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86377</xdr:rowOff>
    </xdr:from>
    <xdr:ext cx="469744" cy="259045"/>
    <xdr:sp macro="" textlink="">
      <xdr:nvSpPr>
        <xdr:cNvPr id="936" name="【庁舎】&#10;一人当たり面積該当値テキスト">
          <a:extLst>
            <a:ext uri="{FF2B5EF4-FFF2-40B4-BE49-F238E27FC236}">
              <a16:creationId xmlns:a16="http://schemas.microsoft.com/office/drawing/2014/main" id="{B23622F7-C624-4167-BA88-282D8512A458}"/>
            </a:ext>
          </a:extLst>
        </xdr:cNvPr>
        <xdr:cNvSpPr txBox="1"/>
      </xdr:nvSpPr>
      <xdr:spPr>
        <a:xfrm>
          <a:off x="22199600"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29211</xdr:rowOff>
    </xdr:from>
    <xdr:to>
      <xdr:col>112</xdr:col>
      <xdr:colOff>38100</xdr:colOff>
      <xdr:row>103</xdr:row>
      <xdr:rowOff>130811</xdr:rowOff>
    </xdr:to>
    <xdr:sp macro="" textlink="">
      <xdr:nvSpPr>
        <xdr:cNvPr id="937" name="楕円 936">
          <a:extLst>
            <a:ext uri="{FF2B5EF4-FFF2-40B4-BE49-F238E27FC236}">
              <a16:creationId xmlns:a16="http://schemas.microsoft.com/office/drawing/2014/main" id="{9E98C5F7-5792-4F95-8512-C65F4D621BE5}"/>
            </a:ext>
          </a:extLst>
        </xdr:cNvPr>
        <xdr:cNvSpPr/>
      </xdr:nvSpPr>
      <xdr:spPr>
        <a:xfrm>
          <a:off x="21272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80011</xdr:rowOff>
    </xdr:from>
    <xdr:to>
      <xdr:col>116</xdr:col>
      <xdr:colOff>63500</xdr:colOff>
      <xdr:row>103</xdr:row>
      <xdr:rowOff>114300</xdr:rowOff>
    </xdr:to>
    <xdr:cxnSp macro="">
      <xdr:nvCxnSpPr>
        <xdr:cNvPr id="938" name="直線コネクタ 937">
          <a:extLst>
            <a:ext uri="{FF2B5EF4-FFF2-40B4-BE49-F238E27FC236}">
              <a16:creationId xmlns:a16="http://schemas.microsoft.com/office/drawing/2014/main" id="{2AE691FE-1138-44E3-B7A9-80823B14FCDC}"/>
            </a:ext>
          </a:extLst>
        </xdr:cNvPr>
        <xdr:cNvCxnSpPr/>
      </xdr:nvCxnSpPr>
      <xdr:spPr>
        <a:xfrm>
          <a:off x="21323300" y="177393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636</xdr:rowOff>
    </xdr:from>
    <xdr:to>
      <xdr:col>107</xdr:col>
      <xdr:colOff>101600</xdr:colOff>
      <xdr:row>103</xdr:row>
      <xdr:rowOff>102236</xdr:rowOff>
    </xdr:to>
    <xdr:sp macro="" textlink="">
      <xdr:nvSpPr>
        <xdr:cNvPr id="939" name="楕円 938">
          <a:extLst>
            <a:ext uri="{FF2B5EF4-FFF2-40B4-BE49-F238E27FC236}">
              <a16:creationId xmlns:a16="http://schemas.microsoft.com/office/drawing/2014/main" id="{7BABD4ED-5C8D-4537-8379-4D2691AA5D6C}"/>
            </a:ext>
          </a:extLst>
        </xdr:cNvPr>
        <xdr:cNvSpPr/>
      </xdr:nvSpPr>
      <xdr:spPr>
        <a:xfrm>
          <a:off x="20383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51436</xdr:rowOff>
    </xdr:from>
    <xdr:to>
      <xdr:col>111</xdr:col>
      <xdr:colOff>177800</xdr:colOff>
      <xdr:row>103</xdr:row>
      <xdr:rowOff>80011</xdr:rowOff>
    </xdr:to>
    <xdr:cxnSp macro="">
      <xdr:nvCxnSpPr>
        <xdr:cNvPr id="940" name="直線コネクタ 939">
          <a:extLst>
            <a:ext uri="{FF2B5EF4-FFF2-40B4-BE49-F238E27FC236}">
              <a16:creationId xmlns:a16="http://schemas.microsoft.com/office/drawing/2014/main" id="{50A777AC-2543-4645-83CB-E352031A4403}"/>
            </a:ext>
          </a:extLst>
        </xdr:cNvPr>
        <xdr:cNvCxnSpPr/>
      </xdr:nvCxnSpPr>
      <xdr:spPr>
        <a:xfrm>
          <a:off x="20434300" y="177107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92075</xdr:rowOff>
    </xdr:from>
    <xdr:to>
      <xdr:col>102</xdr:col>
      <xdr:colOff>165100</xdr:colOff>
      <xdr:row>104</xdr:row>
      <xdr:rowOff>22225</xdr:rowOff>
    </xdr:to>
    <xdr:sp macro="" textlink="">
      <xdr:nvSpPr>
        <xdr:cNvPr id="941" name="楕円 940">
          <a:extLst>
            <a:ext uri="{FF2B5EF4-FFF2-40B4-BE49-F238E27FC236}">
              <a16:creationId xmlns:a16="http://schemas.microsoft.com/office/drawing/2014/main" id="{6DAAFFB5-A082-4EE5-AFE0-A6B50DAD365A}"/>
            </a:ext>
          </a:extLst>
        </xdr:cNvPr>
        <xdr:cNvSpPr/>
      </xdr:nvSpPr>
      <xdr:spPr>
        <a:xfrm>
          <a:off x="19494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51436</xdr:rowOff>
    </xdr:from>
    <xdr:to>
      <xdr:col>107</xdr:col>
      <xdr:colOff>50800</xdr:colOff>
      <xdr:row>103</xdr:row>
      <xdr:rowOff>142875</xdr:rowOff>
    </xdr:to>
    <xdr:cxnSp macro="">
      <xdr:nvCxnSpPr>
        <xdr:cNvPr id="942" name="直線コネクタ 941">
          <a:extLst>
            <a:ext uri="{FF2B5EF4-FFF2-40B4-BE49-F238E27FC236}">
              <a16:creationId xmlns:a16="http://schemas.microsoft.com/office/drawing/2014/main" id="{5F7A3E31-2EB2-4B46-8AA8-FB6AEF526800}"/>
            </a:ext>
          </a:extLst>
        </xdr:cNvPr>
        <xdr:cNvCxnSpPr/>
      </xdr:nvCxnSpPr>
      <xdr:spPr>
        <a:xfrm flipV="1">
          <a:off x="19545300" y="1771078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97789</xdr:rowOff>
    </xdr:from>
    <xdr:to>
      <xdr:col>98</xdr:col>
      <xdr:colOff>38100</xdr:colOff>
      <xdr:row>104</xdr:row>
      <xdr:rowOff>27939</xdr:rowOff>
    </xdr:to>
    <xdr:sp macro="" textlink="">
      <xdr:nvSpPr>
        <xdr:cNvPr id="943" name="楕円 942">
          <a:extLst>
            <a:ext uri="{FF2B5EF4-FFF2-40B4-BE49-F238E27FC236}">
              <a16:creationId xmlns:a16="http://schemas.microsoft.com/office/drawing/2014/main" id="{E722F777-8B28-4FE0-95EC-BE63FE07672C}"/>
            </a:ext>
          </a:extLst>
        </xdr:cNvPr>
        <xdr:cNvSpPr/>
      </xdr:nvSpPr>
      <xdr:spPr>
        <a:xfrm>
          <a:off x="18605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142875</xdr:rowOff>
    </xdr:from>
    <xdr:to>
      <xdr:col>102</xdr:col>
      <xdr:colOff>114300</xdr:colOff>
      <xdr:row>103</xdr:row>
      <xdr:rowOff>148589</xdr:rowOff>
    </xdr:to>
    <xdr:cxnSp macro="">
      <xdr:nvCxnSpPr>
        <xdr:cNvPr id="944" name="直線コネクタ 943">
          <a:extLst>
            <a:ext uri="{FF2B5EF4-FFF2-40B4-BE49-F238E27FC236}">
              <a16:creationId xmlns:a16="http://schemas.microsoft.com/office/drawing/2014/main" id="{06EC5A4C-994C-49B2-B565-2204E632E821}"/>
            </a:ext>
          </a:extLst>
        </xdr:cNvPr>
        <xdr:cNvCxnSpPr/>
      </xdr:nvCxnSpPr>
      <xdr:spPr>
        <a:xfrm flipV="1">
          <a:off x="18656300" y="178022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112413</xdr:rowOff>
    </xdr:from>
    <xdr:ext cx="469744" cy="259045"/>
    <xdr:sp macro="" textlink="">
      <xdr:nvSpPr>
        <xdr:cNvPr id="945" name="n_1aveValue【庁舎】&#10;一人当たり面積">
          <a:extLst>
            <a:ext uri="{FF2B5EF4-FFF2-40B4-BE49-F238E27FC236}">
              <a16:creationId xmlns:a16="http://schemas.microsoft.com/office/drawing/2014/main" id="{EFC85686-94C7-4DFB-8002-DDE0A45E86A2}"/>
            </a:ext>
          </a:extLst>
        </xdr:cNvPr>
        <xdr:cNvSpPr txBox="1"/>
      </xdr:nvSpPr>
      <xdr:spPr>
        <a:xfrm>
          <a:off x="21075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20972</xdr:rowOff>
    </xdr:from>
    <xdr:ext cx="469744" cy="259045"/>
    <xdr:sp macro="" textlink="">
      <xdr:nvSpPr>
        <xdr:cNvPr id="946" name="n_2aveValue【庁舎】&#10;一人当たり面積">
          <a:extLst>
            <a:ext uri="{FF2B5EF4-FFF2-40B4-BE49-F238E27FC236}">
              <a16:creationId xmlns:a16="http://schemas.microsoft.com/office/drawing/2014/main" id="{18DA517D-A1F6-4017-BFE7-16D9813D1384}"/>
            </a:ext>
          </a:extLst>
        </xdr:cNvPr>
        <xdr:cNvSpPr txBox="1"/>
      </xdr:nvSpPr>
      <xdr:spPr>
        <a:xfrm>
          <a:off x="201994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47" name="n_3aveValue【庁舎】&#10;一人当たり面積">
          <a:extLst>
            <a:ext uri="{FF2B5EF4-FFF2-40B4-BE49-F238E27FC236}">
              <a16:creationId xmlns:a16="http://schemas.microsoft.com/office/drawing/2014/main" id="{C4E37E7C-7209-419B-94E8-ECBCCFE52D18}"/>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48" name="n_4aveValue【庁舎】&#10;一人当たり面積">
          <a:extLst>
            <a:ext uri="{FF2B5EF4-FFF2-40B4-BE49-F238E27FC236}">
              <a16:creationId xmlns:a16="http://schemas.microsoft.com/office/drawing/2014/main" id="{7141BFC4-9915-4762-8E84-B8D84B0FC963}"/>
            </a:ext>
          </a:extLst>
        </xdr:cNvPr>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147338</xdr:rowOff>
    </xdr:from>
    <xdr:ext cx="469744" cy="259045"/>
    <xdr:sp macro="" textlink="">
      <xdr:nvSpPr>
        <xdr:cNvPr id="949" name="n_1mainValue【庁舎】&#10;一人当たり面積">
          <a:extLst>
            <a:ext uri="{FF2B5EF4-FFF2-40B4-BE49-F238E27FC236}">
              <a16:creationId xmlns:a16="http://schemas.microsoft.com/office/drawing/2014/main" id="{9CA52543-A555-4B04-AFE8-C741F522F6E4}"/>
            </a:ext>
          </a:extLst>
        </xdr:cNvPr>
        <xdr:cNvSpPr txBox="1"/>
      </xdr:nvSpPr>
      <xdr:spPr>
        <a:xfrm>
          <a:off x="21075727"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118763</xdr:rowOff>
    </xdr:from>
    <xdr:ext cx="469744" cy="259045"/>
    <xdr:sp macro="" textlink="">
      <xdr:nvSpPr>
        <xdr:cNvPr id="950" name="n_2mainValue【庁舎】&#10;一人当たり面積">
          <a:extLst>
            <a:ext uri="{FF2B5EF4-FFF2-40B4-BE49-F238E27FC236}">
              <a16:creationId xmlns:a16="http://schemas.microsoft.com/office/drawing/2014/main" id="{7E5FF8A5-80B5-410D-BEED-FC7998F9CC28}"/>
            </a:ext>
          </a:extLst>
        </xdr:cNvPr>
        <xdr:cNvSpPr txBox="1"/>
      </xdr:nvSpPr>
      <xdr:spPr>
        <a:xfrm>
          <a:off x="20199427" y="1743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38752</xdr:rowOff>
    </xdr:from>
    <xdr:ext cx="469744" cy="259045"/>
    <xdr:sp macro="" textlink="">
      <xdr:nvSpPr>
        <xdr:cNvPr id="951" name="n_3mainValue【庁舎】&#10;一人当たり面積">
          <a:extLst>
            <a:ext uri="{FF2B5EF4-FFF2-40B4-BE49-F238E27FC236}">
              <a16:creationId xmlns:a16="http://schemas.microsoft.com/office/drawing/2014/main" id="{EEDBBFED-0826-47CA-A7B3-7757DE7962E1}"/>
            </a:ext>
          </a:extLst>
        </xdr:cNvPr>
        <xdr:cNvSpPr txBox="1"/>
      </xdr:nvSpPr>
      <xdr:spPr>
        <a:xfrm>
          <a:off x="19310427" y="175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44466</xdr:rowOff>
    </xdr:from>
    <xdr:ext cx="469744" cy="259045"/>
    <xdr:sp macro="" textlink="">
      <xdr:nvSpPr>
        <xdr:cNvPr id="952" name="n_4mainValue【庁舎】&#10;一人当たり面積">
          <a:extLst>
            <a:ext uri="{FF2B5EF4-FFF2-40B4-BE49-F238E27FC236}">
              <a16:creationId xmlns:a16="http://schemas.microsoft.com/office/drawing/2014/main" id="{351355B7-82D5-4B52-958E-DCACEDE9B701}"/>
            </a:ext>
          </a:extLst>
        </xdr:cNvPr>
        <xdr:cNvSpPr txBox="1"/>
      </xdr:nvSpPr>
      <xdr:spPr>
        <a:xfrm>
          <a:off x="18421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A951DFCE-75D9-48C0-AE42-CD70E065E98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F1E1379E-0C64-48AB-A83F-2082EC25BD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DDD8E370-C5C7-494B-956B-E34BBEB8F77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・類似団体平均と比較して特に有形固定資産減価償却率が高くなっている施設は、消防施設、体育館・プールである。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・消防施設は対前年度で</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増加し類似団体平均と比較すると未だ高い比率となっている。消防団の消防器具置場やポンプ車の車庫などの数が多く、その大半が耐用年数を超えて使用されていることがその要因である。今後も、消防団の統合を進め、施設の配置を見直すなど施設数の適正化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・体育館・プールは比率が</a:t>
          </a:r>
          <a:r>
            <a:rPr kumimoji="1" lang="en-US" altLang="ja-JP" sz="1100" b="0" i="0" baseline="0">
              <a:solidFill>
                <a:schemeClr val="dk1"/>
              </a:solidFill>
              <a:effectLst/>
              <a:latin typeface="+mn-lt"/>
              <a:ea typeface="+mn-ea"/>
              <a:cs typeface="+mn-cs"/>
            </a:rPr>
            <a:t>83.8</a:t>
          </a:r>
          <a:r>
            <a:rPr kumimoji="1" lang="ja-JP" altLang="ja-JP" sz="1100" b="0" i="0" baseline="0">
              <a:solidFill>
                <a:schemeClr val="dk1"/>
              </a:solidFill>
              <a:effectLst/>
              <a:latin typeface="+mn-lt"/>
              <a:ea typeface="+mn-ea"/>
              <a:cs typeface="+mn-cs"/>
            </a:rPr>
            <a:t>％で、類似団体平均より</a:t>
          </a:r>
          <a:r>
            <a:rPr kumimoji="1" lang="en-US" altLang="ja-JP" sz="1100" b="0" i="0" baseline="0">
              <a:solidFill>
                <a:schemeClr val="dk1"/>
              </a:solidFill>
              <a:effectLst/>
              <a:latin typeface="+mn-lt"/>
              <a:ea typeface="+mn-ea"/>
              <a:cs typeface="+mn-cs"/>
            </a:rPr>
            <a:t>19.7</a:t>
          </a:r>
          <a:r>
            <a:rPr kumimoji="1" lang="ja-JP" altLang="ja-JP" sz="1100" b="0" i="0" baseline="0">
              <a:solidFill>
                <a:schemeClr val="dk1"/>
              </a:solidFill>
              <a:effectLst/>
              <a:latin typeface="+mn-lt"/>
              <a:ea typeface="+mn-ea"/>
              <a:cs typeface="+mn-cs"/>
            </a:rPr>
            <a:t>ポイント高くなっている。横手市財産経営推進計画において、ほとんどが維持、長寿命化という位置づけになっているため、今後も比率は上昇していく見込みであり、施設配置のバランスを考慮した統廃合を検討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84,294
83,912
692.80
59,150,500
55,976,753
2,991,517
30,299,598
64,370,666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財政力指数は、前年度と同数値の</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で、人口減少や全国平均を上回る高齢化率（令和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％）により類似団体平均と比較し、低い水準にある。</a:t>
          </a:r>
        </a:p>
        <a:p>
          <a:r>
            <a:rPr kumimoji="1" lang="ja-JP" altLang="en-US" sz="1300">
              <a:latin typeface="ＭＳ Ｐゴシック" panose="020B0600070205080204" pitchFamily="50" charset="-128"/>
              <a:ea typeface="ＭＳ Ｐゴシック" panose="020B0600070205080204" pitchFamily="50" charset="-128"/>
            </a:rPr>
            <a:t>　市税の収納状況については、収納率は</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％となり、昨年度から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％上昇した。今後はより一層の収納率向上に努める。</a:t>
          </a:r>
        </a:p>
        <a:p>
          <a:r>
            <a:rPr kumimoji="1" lang="ja-JP" altLang="en-US" sz="1300">
              <a:latin typeface="ＭＳ Ｐゴシック" panose="020B0600070205080204" pitchFamily="50" charset="-128"/>
              <a:ea typeface="ＭＳ Ｐゴシック" panose="020B0600070205080204" pitchFamily="50" charset="-128"/>
            </a:rPr>
            <a:t>　また、不用財産の売却（処分）等による自主財源の確保のほか、横手市財産経営推進計画、第３次横手市定員適正化計画などに基づいた効率的な行政運営に取り組み、財政の健全化を図っていく。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93.9</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十文字地域小学校統合事業などの元金償還による公債費の増や、下水道事業繰出金の増、地域公共交通活性化事業の増などによる補助費の増などにより比率が増加した。</a:t>
          </a:r>
        </a:p>
        <a:p>
          <a:r>
            <a:rPr kumimoji="1" lang="ja-JP" altLang="en-US" sz="1300">
              <a:latin typeface="ＭＳ Ｐゴシック" panose="020B0600070205080204" pitchFamily="50" charset="-128"/>
              <a:ea typeface="ＭＳ Ｐゴシック" panose="020B0600070205080204" pitchFamily="50" charset="-128"/>
            </a:rPr>
            <a:t>　今後も、大型公共施設建設や物価高騰による公債費の増が見込まれることから、第３次横手市定員適正化計画等に基づく人件費等の義務的経費縮減や、既存事業の継続的見直しを実施し、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99563"/>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995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162560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89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63</xdr:row>
      <xdr:rowOff>90170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73869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人当たり人件費・物件費等決算額は、前年度と比較し</a:t>
          </a:r>
          <a:r>
            <a:rPr kumimoji="1" lang="en-US" altLang="ja-JP" sz="1300">
              <a:latin typeface="ＭＳ Ｐゴシック" panose="020B0600070205080204" pitchFamily="50" charset="-128"/>
              <a:ea typeface="ＭＳ Ｐゴシック" panose="020B0600070205080204" pitchFamily="50" charset="-128"/>
            </a:rPr>
            <a:t>3,609</a:t>
          </a:r>
          <a:r>
            <a:rPr kumimoji="1" lang="ja-JP" altLang="en-US" sz="1300">
              <a:latin typeface="ＭＳ Ｐゴシック" panose="020B0600070205080204" pitchFamily="50" charset="-128"/>
              <a:ea typeface="ＭＳ Ｐゴシック" panose="020B0600070205080204" pitchFamily="50" charset="-128"/>
            </a:rPr>
            <a:t>円減少したが、依然として類似団体平均を大きく上回っている。これは、ごみ処理業務や消防業務を市単独で運営していることや、保育所、養護老人ホーム等福祉施設の直営箇所が多いことによる経費増が要因となっている。</a:t>
          </a:r>
        </a:p>
        <a:p>
          <a:r>
            <a:rPr kumimoji="1" lang="ja-JP" altLang="en-US" sz="1300">
              <a:latin typeface="ＭＳ Ｐゴシック" panose="020B0600070205080204" pitchFamily="50" charset="-128"/>
              <a:ea typeface="ＭＳ Ｐゴシック" panose="020B0600070205080204" pitchFamily="50" charset="-128"/>
            </a:rPr>
            <a:t>　今後は、第３次横手市定員適正化計画に基づき、職員の定員適正化に取り組むとともに、施設の民営化や、横手市財産経営推進計画に基づく施設の統廃合を進め、コストの低減を図っていく。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142763</xdr:rowOff>
    </xdr:from>
    <xdr:to>
      <xdr:col>23</xdr:col>
      <xdr:colOff>133350</xdr:colOff>
      <xdr:row>86</xdr:row>
      <xdr:rowOff>343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716013"/>
          <a:ext cx="838200" cy="2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149686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08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53643</xdr:rowOff>
    </xdr:from>
    <xdr:to>
      <xdr:col>19</xdr:col>
      <xdr:colOff>133350</xdr:colOff>
      <xdr:row>86</xdr:row>
      <xdr:rowOff>343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26893"/>
          <a:ext cx="889000" cy="1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3750</xdr:rowOff>
    </xdr:from>
    <xdr:to>
      <xdr:col>15</xdr:col>
      <xdr:colOff>82550</xdr:colOff>
      <xdr:row>85</xdr:row>
      <xdr:rowOff>53643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05550"/>
          <a:ext cx="889000" cy="22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3750</xdr:rowOff>
    </xdr:from>
    <xdr:to>
      <xdr:col>11</xdr:col>
      <xdr:colOff>31750</xdr:colOff>
      <xdr:row>84</xdr:row>
      <xdr:rowOff>44014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405550"/>
          <a:ext cx="889000" cy="4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113281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91963</xdr:rowOff>
    </xdr:from>
    <xdr:to>
      <xdr:col>23</xdr:col>
      <xdr:colOff>184150</xdr:colOff>
      <xdr:row>86</xdr:row>
      <xdr:rowOff>22113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6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64040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3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120993</xdr:rowOff>
    </xdr:from>
    <xdr:to>
      <xdr:col>19</xdr:col>
      <xdr:colOff>184150</xdr:colOff>
      <xdr:row>86</xdr:row>
      <xdr:rowOff>51143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35920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8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2843</xdr:rowOff>
    </xdr:from>
    <xdr:to>
      <xdr:col>15</xdr:col>
      <xdr:colOff>133350</xdr:colOff>
      <xdr:row>85</xdr:row>
      <xdr:rowOff>104443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7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89220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6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124400</xdr:rowOff>
    </xdr:from>
    <xdr:to>
      <xdr:col>11</xdr:col>
      <xdr:colOff>82550</xdr:colOff>
      <xdr:row>84</xdr:row>
      <xdr:rowOff>54550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39327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164664</xdr:rowOff>
    </xdr:from>
    <xdr:to>
      <xdr:col>7</xdr:col>
      <xdr:colOff>31750</xdr:colOff>
      <xdr:row>84</xdr:row>
      <xdr:rowOff>94814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9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79591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8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秋田県人事委員会勧告に準拠しつつ、地域実情との均衡を保った給与水準になるように努めていることから、類似団体平均を下回っている。今後も定員管理の適正化と併せ、適正水準を維持していく。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64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66221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66221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48986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消防業務の市単独運営や保育所、養護老人ホームなどの直営箇所が多いこと等により、類似団体平均と比較すると依然として職員数が多い状況にある。</a:t>
          </a:r>
        </a:p>
        <a:p>
          <a:r>
            <a:rPr kumimoji="1" lang="ja-JP" altLang="en-US" sz="1300">
              <a:latin typeface="ＭＳ Ｐゴシック" panose="020B0600070205080204" pitchFamily="50" charset="-128"/>
              <a:ea typeface="ＭＳ Ｐゴシック" panose="020B0600070205080204" pitchFamily="50" charset="-128"/>
            </a:rPr>
            <a:t>　公立保育所については、「横手市教育・保育施設整備計画及び公立保育所民営化計画」に基づき民営化を進めており、養護老人ホームについても検討を進める。今後も第３次横手市定員適正化計画に基づき、定員適正化の取組を進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15482</xdr:rowOff>
    </xdr:from>
    <xdr:to>
      <xdr:col>81</xdr:col>
      <xdr:colOff>44450</xdr:colOff>
      <xdr:row>63</xdr:row>
      <xdr:rowOff>17780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16832"/>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92001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9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165100</xdr:rowOff>
    </xdr:from>
    <xdr:to>
      <xdr:col>77</xdr:col>
      <xdr:colOff>44450</xdr:colOff>
      <xdr:row>63</xdr:row>
      <xdr:rowOff>15482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9500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62</xdr:row>
      <xdr:rowOff>166249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795000"/>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166249</xdr:rowOff>
    </xdr:from>
    <xdr:to>
      <xdr:col>68</xdr:col>
      <xdr:colOff>152400</xdr:colOff>
      <xdr:row>63</xdr:row>
      <xdr:rowOff>1694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796149"/>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137842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110507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136132</xdr:rowOff>
    </xdr:from>
    <xdr:to>
      <xdr:col>77</xdr:col>
      <xdr:colOff>95250</xdr:colOff>
      <xdr:row>63</xdr:row>
      <xdr:rowOff>66282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51059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5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115449</xdr:rowOff>
    </xdr:from>
    <xdr:to>
      <xdr:col>68</xdr:col>
      <xdr:colOff>203200</xdr:colOff>
      <xdr:row>63</xdr:row>
      <xdr:rowOff>45599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7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30376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3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122344</xdr:rowOff>
    </xdr:from>
    <xdr:to>
      <xdr:col>64</xdr:col>
      <xdr:colOff>152400</xdr:colOff>
      <xdr:row>63</xdr:row>
      <xdr:rowOff>52494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37271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％上昇したが、類似団体平均と同水準となっており良好な数値となっている。</a:t>
          </a:r>
        </a:p>
        <a:p>
          <a:r>
            <a:rPr kumimoji="1" lang="ja-JP" altLang="en-US" sz="1300">
              <a:latin typeface="ＭＳ Ｐゴシック" panose="020B0600070205080204" pitchFamily="50" charset="-128"/>
              <a:ea typeface="ＭＳ Ｐゴシック" panose="020B0600070205080204" pitchFamily="50" charset="-128"/>
            </a:rPr>
            <a:t>　当該年度のみで見ると、元利償還金の額が増えたことから前年度より増加しており、３カ年平均を引き上げる結果となった。</a:t>
          </a:r>
        </a:p>
        <a:p>
          <a:r>
            <a:rPr kumimoji="1" lang="ja-JP" altLang="en-US" sz="1300">
              <a:latin typeface="ＭＳ Ｐゴシック" panose="020B0600070205080204" pitchFamily="50" charset="-128"/>
              <a:ea typeface="ＭＳ Ｐゴシック" panose="020B0600070205080204" pitchFamily="50" charset="-128"/>
            </a:rPr>
            <a:t>　今後は、大型公共施設建設などによる公債費の増が見込まれるが、交付税措置の有利な地方債の発行を優先し、健全な財政運営に努める。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138491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6950528"/>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105729</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6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92528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5290800" y="69275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69548</xdr:rowOff>
    </xdr:from>
    <xdr:to>
      <xdr:col>72</xdr:col>
      <xdr:colOff>203200</xdr:colOff>
      <xdr:row>40</xdr:row>
      <xdr:rowOff>69548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6927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69548</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69045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104218</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79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18748</xdr:rowOff>
    </xdr:from>
    <xdr:to>
      <xdr:col>73</xdr:col>
      <xdr:colOff>44450</xdr:colOff>
      <xdr:row>40</xdr:row>
      <xdr:rowOff>120348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130525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一般会計における地方債現在高は、令和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年度に大きな建設事業がなかったことから、借入額より償還額が多くなり、前年度より減少したものの、人口減による標準財政規模の縮小により比率が増加した。</a:t>
          </a:r>
        </a:p>
        <a:p>
          <a:r>
            <a:rPr kumimoji="1" lang="ja-JP" altLang="en-US" sz="1300">
              <a:latin typeface="ＭＳ Ｐゴシック" panose="020B0600070205080204" pitchFamily="50" charset="-128"/>
              <a:ea typeface="ＭＳ Ｐゴシック" panose="020B0600070205080204" pitchFamily="50" charset="-128"/>
            </a:rPr>
            <a:t>　今後は、大型公共施設建設等により、地方債現在高が増加し将来負担の増加が見込まれるため、横手市財政計画に基づき、充当可能財源等の確保と建設事業の平準化等を図っていく。</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152682</xdr:rowOff>
    </xdr:from>
    <xdr:to>
      <xdr:col>81</xdr:col>
      <xdr:colOff>44450</xdr:colOff>
      <xdr:row>14</xdr:row>
      <xdr:rowOff>155363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179800" y="2552982"/>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152682</xdr:rowOff>
    </xdr:from>
    <xdr:to>
      <xdr:col>77</xdr:col>
      <xdr:colOff>44450</xdr:colOff>
      <xdr:row>14</xdr:row>
      <xdr:rowOff>166088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255298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91880</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663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166088</xdr:rowOff>
    </xdr:from>
    <xdr:to>
      <xdr:col>72</xdr:col>
      <xdr:colOff>203200</xdr:colOff>
      <xdr:row>15</xdr:row>
      <xdr:rowOff>12065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2566388"/>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123472</xdr:rowOff>
    </xdr:from>
    <xdr:to>
      <xdr:col>73</xdr:col>
      <xdr:colOff>44450</xdr:colOff>
      <xdr:row>16</xdr:row>
      <xdr:rowOff>53622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38399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78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133915</xdr:rowOff>
    </xdr:from>
    <xdr:to>
      <xdr:col>68</xdr:col>
      <xdr:colOff>152400</xdr:colOff>
      <xdr:row>15</xdr:row>
      <xdr:rowOff>12065</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a:off x="13512800" y="2534215"/>
          <a:ext cx="8890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76640</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247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101882</xdr:rowOff>
    </xdr:from>
    <xdr:to>
      <xdr:col>77</xdr:col>
      <xdr:colOff>95250</xdr:colOff>
      <xdr:row>15</xdr:row>
      <xdr:rowOff>32032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25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42209</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2271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115288</xdr:rowOff>
    </xdr:from>
    <xdr:to>
      <xdr:col>73</xdr:col>
      <xdr:colOff>44450</xdr:colOff>
      <xdr:row>15</xdr:row>
      <xdr:rowOff>45438</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5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55615</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228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132715</xdr:rowOff>
    </xdr:from>
    <xdr:to>
      <xdr:col>68</xdr:col>
      <xdr:colOff>203200</xdr:colOff>
      <xdr:row>15</xdr:row>
      <xdr:rowOff>62865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73042</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83115</xdr:rowOff>
    </xdr:from>
    <xdr:to>
      <xdr:col>64</xdr:col>
      <xdr:colOff>152400</xdr:colOff>
      <xdr:row>15</xdr:row>
      <xdr:rowOff>13265</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248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23442</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225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84,294
83,912
692.80
59,150,500
55,976,753
2,991,517
30,299,598
64,370,666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人件費に係る経常収支比率は、類似団体平均と比較して高い。</a:t>
          </a:r>
        </a:p>
        <a:p>
          <a:r>
            <a:rPr kumimoji="1" lang="ja-JP" altLang="en-US" sz="1300">
              <a:latin typeface="ＭＳ Ｐゴシック" panose="020B0600070205080204" pitchFamily="50" charset="-128"/>
              <a:ea typeface="ＭＳ Ｐゴシック" panose="020B0600070205080204" pitchFamily="50" charset="-128"/>
            </a:rPr>
            <a:t>　これは、普通会計における一般職員数が</a:t>
          </a:r>
          <a:r>
            <a:rPr kumimoji="1" lang="en-US" altLang="ja-JP" sz="1300">
              <a:latin typeface="ＭＳ Ｐゴシック" panose="020B0600070205080204" pitchFamily="50" charset="-128"/>
              <a:ea typeface="ＭＳ Ｐゴシック" panose="020B0600070205080204" pitchFamily="50" charset="-128"/>
            </a:rPr>
            <a:t>903</a:t>
          </a:r>
          <a:r>
            <a:rPr kumimoji="1" lang="ja-JP" altLang="en-US" sz="1300">
              <a:latin typeface="ＭＳ Ｐゴシック" panose="020B0600070205080204" pitchFamily="50" charset="-128"/>
              <a:ea typeface="ＭＳ Ｐゴシック" panose="020B0600070205080204" pitchFamily="50" charset="-128"/>
            </a:rPr>
            <a:t>人となっており、類似団体と比較して消防業務の市単独運営や、保育所などの直営箇所が多く職員数が多いことが要因である。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年度は第３次横手市定員適正化計画に基づき、養護老人ホームひらか荘を廃止しており、今後も職員採用数の抑制や福祉施設の民営化などにより、人件費の削減に努めていく。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9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39</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9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39</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スクールの開始による小中学校</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環境管理経費のかかり増し等により前年度より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％高くなったが、類似団体平均を僅かに下回った。</a:t>
          </a:r>
        </a:p>
        <a:p>
          <a:r>
            <a:rPr kumimoji="1" lang="ja-JP" altLang="en-US" sz="1300">
              <a:latin typeface="ＭＳ Ｐゴシック" panose="020B0600070205080204" pitchFamily="50" charset="-128"/>
              <a:ea typeface="ＭＳ Ｐゴシック" panose="020B0600070205080204" pitchFamily="50" charset="-128"/>
            </a:rPr>
            <a:t>　公共施設等の管理的経費は、一定程度で推移していることから、引き続き、横手市財産経営推進計画の着実な推進を図り、その必要性、経費等を総合的に検討し、物件費の抑制に努める。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9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17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扶助費に係る経常収支比率は、類似団体平均と比較して低い。</a:t>
          </a:r>
        </a:p>
        <a:p>
          <a:r>
            <a:rPr kumimoji="1" lang="ja-JP" altLang="en-US" sz="1300">
              <a:latin typeface="ＭＳ Ｐゴシック" panose="020B0600070205080204" pitchFamily="50" charset="-128"/>
              <a:ea typeface="ＭＳ Ｐゴシック" panose="020B0600070205080204" pitchFamily="50" charset="-128"/>
            </a:rPr>
            <a:t>　令和４年度は、子育て世帯への臨時特別給付金給付事業などの減により、決算額は前年度より大きく減少したものの、比率の分母となる経常一般財源も減少したため、比率は僅かに減少した。</a:t>
          </a:r>
        </a:p>
        <a:p>
          <a:r>
            <a:rPr kumimoji="1" lang="ja-JP" altLang="en-US" sz="1300">
              <a:latin typeface="ＭＳ Ｐゴシック" panose="020B0600070205080204" pitchFamily="50" charset="-128"/>
              <a:ea typeface="ＭＳ Ｐゴシック" panose="020B0600070205080204" pitchFamily="50" charset="-128"/>
            </a:rPr>
            <a:t>　今後も、障がい者に係る自立支援給付費や、公立保育所の民営化による施設型給付費の増加により、扶助費の大幅な減少は見込めない。引き続き、実施事業の見直しや、適正な給付に努める。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46990</xdr:rowOff>
    </xdr:from>
    <xdr:to>
      <xdr:col>24</xdr:col>
      <xdr:colOff>25400</xdr:colOff>
      <xdr:row>55</xdr:row>
      <xdr:rowOff>56134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767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41419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71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56134</xdr:rowOff>
    </xdr:from>
    <xdr:to>
      <xdr:col>19</xdr:col>
      <xdr:colOff>187325</xdr:colOff>
      <xdr:row>55</xdr:row>
      <xdr:rowOff>65278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85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137431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65278</xdr:rowOff>
    </xdr:from>
    <xdr:to>
      <xdr:col>15</xdr:col>
      <xdr:colOff>98425</xdr:colOff>
      <xdr:row>56</xdr:row>
      <xdr:rowOff>3556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950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120142</xdr:rowOff>
    </xdr:from>
    <xdr:to>
      <xdr:col>11</xdr:col>
      <xdr:colOff>9525</xdr:colOff>
      <xdr:row>56</xdr:row>
      <xdr:rowOff>3556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9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148861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103141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5334</xdr:rowOff>
    </xdr:from>
    <xdr:to>
      <xdr:col>20</xdr:col>
      <xdr:colOff>38100</xdr:colOff>
      <xdr:row>55</xdr:row>
      <xdr:rowOff>106934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117111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0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124206</xdr:rowOff>
    </xdr:from>
    <xdr:to>
      <xdr:col>11</xdr:col>
      <xdr:colOff>60325</xdr:colOff>
      <xdr:row>56</xdr:row>
      <xdr:rowOff>54356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64533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その他に係る経常収支比率は、投資的経費において病院事業の企業債償還金増加に伴い出資金が増加したことなどにより前年度より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類似団体平均を上回っており、今後も各種事業費の適正化や事業内容の見直しにより、比率の抑制に努める。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53522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71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159657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58</xdr:row>
      <xdr:rowOff>159657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03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159657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補助費に係る経常収支比率は、下水道使用料が減少し、維持管理経費が増大したことによる下水道事業繰出金の増、地域公共交通の維持に対する補助の増などにより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類似団体平均は下回っているが、今後も各種補助金等の計画的な見直しを行い、補助費等の抑制に努める。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111142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5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07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69850</xdr:rowOff>
    </xdr:from>
    <xdr:to>
      <xdr:col>73</xdr:col>
      <xdr:colOff>180975</xdr:colOff>
      <xdr:row>36</xdr:row>
      <xdr:rowOff>86995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420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86995</xdr:rowOff>
    </xdr:from>
    <xdr:to>
      <xdr:col>69</xdr:col>
      <xdr:colOff>92075</xdr:colOff>
      <xdr:row>36</xdr:row>
      <xdr:rowOff>98425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591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134002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111142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19050</xdr:rowOff>
    </xdr:from>
    <xdr:to>
      <xdr:col>74</xdr:col>
      <xdr:colOff>31750</xdr:colOff>
      <xdr:row>36</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130827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36195</xdr:rowOff>
    </xdr:from>
    <xdr:to>
      <xdr:col>69</xdr:col>
      <xdr:colOff>142875</xdr:colOff>
      <xdr:row>36</xdr:row>
      <xdr:rowOff>137795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147972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7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47625</xdr:rowOff>
    </xdr:from>
    <xdr:to>
      <xdr:col>65</xdr:col>
      <xdr:colOff>53975</xdr:colOff>
      <xdr:row>36</xdr:row>
      <xdr:rowOff>149225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159402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れは、市町村合併後の道路改良事業や公共施設の整備、小中学校統合事業などの実施において発行した地方債の償還が増加していることが要因であり、今後も市街地再開発や大型公共施設の建替え等の大型事業が控えていることから、比率は年々上昇することが予想される。</a:t>
          </a:r>
        </a:p>
        <a:p>
          <a:r>
            <a:rPr kumimoji="1" lang="ja-JP" altLang="en-US" sz="1300">
              <a:latin typeface="ＭＳ Ｐゴシック" panose="020B0600070205080204" pitchFamily="50" charset="-128"/>
              <a:ea typeface="ＭＳ Ｐゴシック" panose="020B0600070205080204" pitchFamily="50" charset="-128"/>
            </a:rPr>
            <a:t>　引き続き、事業の選択と集中により、公債費の抑制を図っていく。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xdr:rowOff>
    </xdr:from>
    <xdr:to>
      <xdr:col>24</xdr:col>
      <xdr:colOff>25400</xdr:colOff>
      <xdr:row>78</xdr:row>
      <xdr:rowOff>116114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803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156936</xdr:rowOff>
    </xdr:from>
    <xdr:to>
      <xdr:col>19</xdr:col>
      <xdr:colOff>187325</xdr:colOff>
      <xdr:row>78</xdr:row>
      <xdr:rowOff>7257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58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124279</xdr:rowOff>
    </xdr:from>
    <xdr:to>
      <xdr:col>15</xdr:col>
      <xdr:colOff>98425</xdr:colOff>
      <xdr:row>77</xdr:row>
      <xdr:rowOff>156936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25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113393</xdr:rowOff>
    </xdr:from>
    <xdr:to>
      <xdr:col>11</xdr:col>
      <xdr:colOff>9525</xdr:colOff>
      <xdr:row>77</xdr:row>
      <xdr:rowOff>124279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15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65314</xdr:rowOff>
    </xdr:from>
    <xdr:to>
      <xdr:col>24</xdr:col>
      <xdr:colOff>76200</xdr:colOff>
      <xdr:row>78</xdr:row>
      <xdr:rowOff>166914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37391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127907</xdr:rowOff>
    </xdr:from>
    <xdr:to>
      <xdr:col>20</xdr:col>
      <xdr:colOff>38100</xdr:colOff>
      <xdr:row>78</xdr:row>
      <xdr:rowOff>58057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42834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106136</xdr:rowOff>
    </xdr:from>
    <xdr:to>
      <xdr:col>15</xdr:col>
      <xdr:colOff>149225</xdr:colOff>
      <xdr:row>78</xdr:row>
      <xdr:rowOff>36286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73479</xdr:rowOff>
    </xdr:from>
    <xdr:to>
      <xdr:col>11</xdr:col>
      <xdr:colOff>60325</xdr:colOff>
      <xdr:row>78</xdr:row>
      <xdr:rowOff>3629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159856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62593</xdr:rowOff>
    </xdr:from>
    <xdr:to>
      <xdr:col>6</xdr:col>
      <xdr:colOff>171450</xdr:colOff>
      <xdr:row>77</xdr:row>
      <xdr:rowOff>164193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148970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公債費以外での経常収支比率は、臨時財政対策債の借入額の減などにより分母が減少したことから、前年度より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％の増加となり、類似団体平均と同水準であった。</a:t>
          </a:r>
        </a:p>
        <a:p>
          <a:r>
            <a:rPr kumimoji="1" lang="ja-JP" altLang="en-US" sz="1300">
              <a:latin typeface="ＭＳ Ｐゴシック" panose="020B0600070205080204" pitchFamily="50" charset="-128"/>
              <a:ea typeface="ＭＳ Ｐゴシック" panose="020B0600070205080204" pitchFamily="50" charset="-128"/>
            </a:rPr>
            <a:t>　今後は、人口減少による普通交付税の減少や、少子高齢化の進行による税収等の減少により比率の上昇が見込まれることから、第３次横手市定員適正化計画等により、人件費など義務的経費の縮減に取り組むとともに、既存事業の継続的な見直しを行い、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43180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514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75</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95146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75</xdr:row>
      <xdr:rowOff>168911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8194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157480</xdr:rowOff>
    </xdr:from>
    <xdr:to>
      <xdr:col>69</xdr:col>
      <xdr:colOff>92075</xdr:colOff>
      <xdr:row>75</xdr:row>
      <xdr:rowOff>123190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844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8907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118110</xdr:rowOff>
    </xdr:from>
    <xdr:to>
      <xdr:col>74</xdr:col>
      <xdr:colOff>31750</xdr:colOff>
      <xdr:row>76</xdr:row>
      <xdr:rowOff>48261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58437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116820</xdr:rowOff>
    </xdr:from>
    <xdr:to>
      <xdr:col>29</xdr:col>
      <xdr:colOff>127000</xdr:colOff>
      <xdr:row>15</xdr:row>
      <xdr:rowOff>4897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64745"/>
          <a:ext cx="647700" cy="5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88785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79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4897</xdr:rowOff>
    </xdr:from>
    <xdr:to>
      <xdr:col>26</xdr:col>
      <xdr:colOff>50800</xdr:colOff>
      <xdr:row>15</xdr:row>
      <xdr:rowOff>62901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24272"/>
          <a:ext cx="698500" cy="58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48490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1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62901</xdr:rowOff>
    </xdr:from>
    <xdr:to>
      <xdr:col>22</xdr:col>
      <xdr:colOff>114300</xdr:colOff>
      <xdr:row>16</xdr:row>
      <xdr:rowOff>42921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82276"/>
          <a:ext cx="698500" cy="15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151421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42921</xdr:rowOff>
    </xdr:from>
    <xdr:to>
      <xdr:col>18</xdr:col>
      <xdr:colOff>177800</xdr:colOff>
      <xdr:row>16</xdr:row>
      <xdr:rowOff>53223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33746"/>
          <a:ext cx="698500" cy="10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16105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66020</xdr:rowOff>
    </xdr:from>
    <xdr:to>
      <xdr:col>29</xdr:col>
      <xdr:colOff>177800</xdr:colOff>
      <xdr:row>14</xdr:row>
      <xdr:rowOff>167620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1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82547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5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125547</xdr:rowOff>
    </xdr:from>
    <xdr:to>
      <xdr:col>26</xdr:col>
      <xdr:colOff>101600</xdr:colOff>
      <xdr:row>15</xdr:row>
      <xdr:rowOff>55697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73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65874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4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12101</xdr:rowOff>
    </xdr:from>
    <xdr:to>
      <xdr:col>22</xdr:col>
      <xdr:colOff>165100</xdr:colOff>
      <xdr:row>15</xdr:row>
      <xdr:rowOff>113701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31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123878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163571</xdr:rowOff>
    </xdr:from>
    <xdr:to>
      <xdr:col>19</xdr:col>
      <xdr:colOff>38100</xdr:colOff>
      <xdr:row>16</xdr:row>
      <xdr:rowOff>93721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8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103898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2423</xdr:rowOff>
    </xdr:from>
    <xdr:to>
      <xdr:col>15</xdr:col>
      <xdr:colOff>101600</xdr:colOff>
      <xdr:row>16</xdr:row>
      <xdr:rowOff>104023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93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114200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218080</xdr:rowOff>
    </xdr:from>
    <xdr:to>
      <xdr:col>29</xdr:col>
      <xdr:colOff>127000</xdr:colOff>
      <xdr:row>35</xdr:row>
      <xdr:rowOff>271377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28430"/>
          <a:ext cx="647700" cy="5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202858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13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271377</xdr:rowOff>
    </xdr:from>
    <xdr:to>
      <xdr:col>26</xdr:col>
      <xdr:colOff>50800</xdr:colOff>
      <xdr:row>35</xdr:row>
      <xdr:rowOff>324282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81727"/>
          <a:ext cx="698500" cy="52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324282</xdr:rowOff>
    </xdr:from>
    <xdr:to>
      <xdr:col>22</xdr:col>
      <xdr:colOff>114300</xdr:colOff>
      <xdr:row>36</xdr:row>
      <xdr:rowOff>14366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34632"/>
          <a:ext cx="698500" cy="3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14366</xdr:rowOff>
    </xdr:from>
    <xdr:to>
      <xdr:col>18</xdr:col>
      <xdr:colOff>177800</xdr:colOff>
      <xdr:row>36</xdr:row>
      <xdr:rowOff>28180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67616"/>
          <a:ext cx="698500" cy="13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167280</xdr:rowOff>
    </xdr:from>
    <xdr:to>
      <xdr:col>29</xdr:col>
      <xdr:colOff>177800</xdr:colOff>
      <xdr:row>35</xdr:row>
      <xdr:rowOff>268880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77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12357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2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220577</xdr:rowOff>
    </xdr:from>
    <xdr:to>
      <xdr:col>26</xdr:col>
      <xdr:colOff>101600</xdr:colOff>
      <xdr:row>35</xdr:row>
      <xdr:rowOff>322177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332354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99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273482</xdr:rowOff>
    </xdr:from>
    <xdr:to>
      <xdr:col>22</xdr:col>
      <xdr:colOff>165100</xdr:colOff>
      <xdr:row>36</xdr:row>
      <xdr:rowOff>32182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8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42359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5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306466</xdr:rowOff>
    </xdr:from>
    <xdr:to>
      <xdr:col>19</xdr:col>
      <xdr:colOff>38100</xdr:colOff>
      <xdr:row>36</xdr:row>
      <xdr:rowOff>65166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1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75343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8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320280</xdr:rowOff>
    </xdr:from>
    <xdr:to>
      <xdr:col>15</xdr:col>
      <xdr:colOff>101600</xdr:colOff>
      <xdr:row>36</xdr:row>
      <xdr:rowOff>78980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30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89157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84,294
83,912
692.80
59,150,500
55,976,753
2,991,517
30,299,598
64,370,666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43802</xdr:rowOff>
    </xdr:from>
    <xdr:to>
      <xdr:col>24</xdr:col>
      <xdr:colOff>63500</xdr:colOff>
      <xdr:row>33</xdr:row>
      <xdr:rowOff>53442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1652"/>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107268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36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53442</xdr:rowOff>
    </xdr:from>
    <xdr:to>
      <xdr:col>19</xdr:col>
      <xdr:colOff>177800</xdr:colOff>
      <xdr:row>33</xdr:row>
      <xdr:rowOff>77140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11292"/>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64787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77140</xdr:rowOff>
    </xdr:from>
    <xdr:to>
      <xdr:col>15</xdr:col>
      <xdr:colOff>50800</xdr:colOff>
      <xdr:row>34</xdr:row>
      <xdr:rowOff>161341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4990"/>
          <a:ext cx="889000" cy="25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121962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161341</xdr:rowOff>
    </xdr:from>
    <xdr:to>
      <xdr:col>10</xdr:col>
      <xdr:colOff>114300</xdr:colOff>
      <xdr:row>35</xdr:row>
      <xdr:rowOff>1931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0641"/>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56507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164452</xdr:rowOff>
    </xdr:from>
    <xdr:to>
      <xdr:col>24</xdr:col>
      <xdr:colOff>114300</xdr:colOff>
      <xdr:row>33</xdr:row>
      <xdr:rowOff>94602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15879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2642</xdr:rowOff>
    </xdr:from>
    <xdr:to>
      <xdr:col>20</xdr:col>
      <xdr:colOff>38100</xdr:colOff>
      <xdr:row>33</xdr:row>
      <xdr:rowOff>104242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120769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3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26340</xdr:rowOff>
    </xdr:from>
    <xdr:to>
      <xdr:col>15</xdr:col>
      <xdr:colOff>101600</xdr:colOff>
      <xdr:row>33</xdr:row>
      <xdr:rowOff>127940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144467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5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110541</xdr:rowOff>
    </xdr:from>
    <xdr:to>
      <xdr:col>10</xdr:col>
      <xdr:colOff>165100</xdr:colOff>
      <xdr:row>35</xdr:row>
      <xdr:rowOff>40691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57218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122581</xdr:rowOff>
    </xdr:from>
    <xdr:to>
      <xdr:col>6</xdr:col>
      <xdr:colOff>38100</xdr:colOff>
      <xdr:row>35</xdr:row>
      <xdr:rowOff>52731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69258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2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102470</xdr:rowOff>
    </xdr:from>
    <xdr:to>
      <xdr:col>24</xdr:col>
      <xdr:colOff>63500</xdr:colOff>
      <xdr:row>55</xdr:row>
      <xdr:rowOff>105671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32220"/>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105671</xdr:rowOff>
    </xdr:from>
    <xdr:to>
      <xdr:col>19</xdr:col>
      <xdr:colOff>177800</xdr:colOff>
      <xdr:row>57</xdr:row>
      <xdr:rowOff>2883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35421"/>
          <a:ext cx="889000" cy="24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156894</xdr:rowOff>
    </xdr:from>
    <xdr:to>
      <xdr:col>15</xdr:col>
      <xdr:colOff>50800</xdr:colOff>
      <xdr:row>57</xdr:row>
      <xdr:rowOff>2883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586644"/>
          <a:ext cx="889000" cy="1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167577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147620</xdr:rowOff>
    </xdr:from>
    <xdr:to>
      <xdr:col>10</xdr:col>
      <xdr:colOff>114300</xdr:colOff>
      <xdr:row>55</xdr:row>
      <xdr:rowOff>156894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577370"/>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18178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92587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51670</xdr:rowOff>
    </xdr:from>
    <xdr:to>
      <xdr:col>24</xdr:col>
      <xdr:colOff>114300</xdr:colOff>
      <xdr:row>55</xdr:row>
      <xdr:rowOff>153270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30097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54871</xdr:rowOff>
    </xdr:from>
    <xdr:to>
      <xdr:col>20</xdr:col>
      <xdr:colOff>38100</xdr:colOff>
      <xdr:row>55</xdr:row>
      <xdr:rowOff>156471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1548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5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123533</xdr:rowOff>
    </xdr:from>
    <xdr:to>
      <xdr:col>15</xdr:col>
      <xdr:colOff>101600</xdr:colOff>
      <xdr:row>57</xdr:row>
      <xdr:rowOff>53683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44810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1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106094</xdr:rowOff>
    </xdr:from>
    <xdr:to>
      <xdr:col>10</xdr:col>
      <xdr:colOff>165100</xdr:colOff>
      <xdr:row>56</xdr:row>
      <xdr:rowOff>36244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3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52771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1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96820</xdr:rowOff>
    </xdr:from>
    <xdr:to>
      <xdr:col>6</xdr:col>
      <xdr:colOff>38100</xdr:colOff>
      <xdr:row>56</xdr:row>
      <xdr:rowOff>26970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2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43497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9581</xdr:rowOff>
    </xdr:from>
    <xdr:to>
      <xdr:col>24</xdr:col>
      <xdr:colOff>63500</xdr:colOff>
      <xdr:row>72</xdr:row>
      <xdr:rowOff>128178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182531"/>
          <a:ext cx="838200" cy="29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170837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2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165440</xdr:rowOff>
    </xdr:from>
    <xdr:to>
      <xdr:col>19</xdr:col>
      <xdr:colOff>177800</xdr:colOff>
      <xdr:row>71</xdr:row>
      <xdr:rowOff>9581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166940"/>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165440</xdr:rowOff>
    </xdr:from>
    <xdr:to>
      <xdr:col>15</xdr:col>
      <xdr:colOff>50800</xdr:colOff>
      <xdr:row>75</xdr:row>
      <xdr:rowOff>167909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166940"/>
          <a:ext cx="889000" cy="85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160276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62616</xdr:rowOff>
    </xdr:from>
    <xdr:to>
      <xdr:col>10</xdr:col>
      <xdr:colOff>114300</xdr:colOff>
      <xdr:row>75</xdr:row>
      <xdr:rowOff>167909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749916"/>
          <a:ext cx="889000" cy="27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78574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33768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77378</xdr:rowOff>
    </xdr:from>
    <xdr:to>
      <xdr:col>24</xdr:col>
      <xdr:colOff>114300</xdr:colOff>
      <xdr:row>73</xdr:row>
      <xdr:rowOff>7528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2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100255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27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130231</xdr:rowOff>
    </xdr:from>
    <xdr:to>
      <xdr:col>20</xdr:col>
      <xdr:colOff>38100</xdr:colOff>
      <xdr:row>71</xdr:row>
      <xdr:rowOff>60381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13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76908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19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114640</xdr:rowOff>
    </xdr:from>
    <xdr:to>
      <xdr:col>15</xdr:col>
      <xdr:colOff>101600</xdr:colOff>
      <xdr:row>71</xdr:row>
      <xdr:rowOff>44790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1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61317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189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117109</xdr:rowOff>
    </xdr:from>
    <xdr:to>
      <xdr:col>10</xdr:col>
      <xdr:colOff>165100</xdr:colOff>
      <xdr:row>76</xdr:row>
      <xdr:rowOff>47259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63786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5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11816</xdr:rowOff>
    </xdr:from>
    <xdr:to>
      <xdr:col>6</xdr:col>
      <xdr:colOff>38100</xdr:colOff>
      <xdr:row>74</xdr:row>
      <xdr:rowOff>113416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9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129943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47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113193</xdr:rowOff>
    </xdr:from>
    <xdr:to>
      <xdr:col>24</xdr:col>
      <xdr:colOff>63500</xdr:colOff>
      <xdr:row>96</xdr:row>
      <xdr:rowOff>24171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400943"/>
          <a:ext cx="838200" cy="8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6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113193</xdr:rowOff>
    </xdr:from>
    <xdr:to>
      <xdr:col>19</xdr:col>
      <xdr:colOff>177800</xdr:colOff>
      <xdr:row>96</xdr:row>
      <xdr:rowOff>136249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00943"/>
          <a:ext cx="889000" cy="19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157694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136249</xdr:rowOff>
    </xdr:from>
    <xdr:to>
      <xdr:col>15</xdr:col>
      <xdr:colOff>50800</xdr:colOff>
      <xdr:row>96</xdr:row>
      <xdr:rowOff>157389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95449"/>
          <a:ext cx="889000" cy="2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157389</xdr:rowOff>
    </xdr:from>
    <xdr:to>
      <xdr:col>10</xdr:col>
      <xdr:colOff>114300</xdr:colOff>
      <xdr:row>97</xdr:row>
      <xdr:rowOff>32138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6589"/>
          <a:ext cx="889000" cy="4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40820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144821</xdr:rowOff>
    </xdr:from>
    <xdr:to>
      <xdr:col>24</xdr:col>
      <xdr:colOff>114300</xdr:colOff>
      <xdr:row>96</xdr:row>
      <xdr:rowOff>74971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167698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8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62393</xdr:rowOff>
    </xdr:from>
    <xdr:to>
      <xdr:col>20</xdr:col>
      <xdr:colOff>38100</xdr:colOff>
      <xdr:row>95</xdr:row>
      <xdr:rowOff>163993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5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155120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44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85449</xdr:rowOff>
    </xdr:from>
    <xdr:to>
      <xdr:col>15</xdr:col>
      <xdr:colOff>101600</xdr:colOff>
      <xdr:row>97</xdr:row>
      <xdr:rowOff>15599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32126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1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106589</xdr:rowOff>
    </xdr:from>
    <xdr:to>
      <xdr:col>10</xdr:col>
      <xdr:colOff>165100</xdr:colOff>
      <xdr:row>97</xdr:row>
      <xdr:rowOff>36739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53266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4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152788</xdr:rowOff>
    </xdr:from>
    <xdr:to>
      <xdr:col>6</xdr:col>
      <xdr:colOff>38100</xdr:colOff>
      <xdr:row>97</xdr:row>
      <xdr:rowOff>82938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99465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8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128020</xdr:rowOff>
    </xdr:from>
    <xdr:to>
      <xdr:col>54</xdr:col>
      <xdr:colOff>189865</xdr:colOff>
      <xdr:row>39</xdr:row>
      <xdr:rowOff>72372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71520"/>
          <a:ext cx="1270" cy="14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76199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72372</xdr:rowOff>
    </xdr:from>
    <xdr:to>
      <xdr:col>55</xdr:col>
      <xdr:colOff>88900</xdr:colOff>
      <xdr:row>39</xdr:row>
      <xdr:rowOff>72372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74697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128020</xdr:rowOff>
    </xdr:from>
    <xdr:to>
      <xdr:col>55</xdr:col>
      <xdr:colOff>88900</xdr:colOff>
      <xdr:row>30</xdr:row>
      <xdr:rowOff>128020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7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77151</xdr:rowOff>
    </xdr:from>
    <xdr:to>
      <xdr:col>55</xdr:col>
      <xdr:colOff>0</xdr:colOff>
      <xdr:row>37</xdr:row>
      <xdr:rowOff>83965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20801"/>
          <a:ext cx="8382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32083</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9206</xdr:rowOff>
    </xdr:from>
    <xdr:to>
      <xdr:col>55</xdr:col>
      <xdr:colOff>50800</xdr:colOff>
      <xdr:row>36</xdr:row>
      <xdr:rowOff>110806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101252</xdr:rowOff>
    </xdr:from>
    <xdr:to>
      <xdr:col>50</xdr:col>
      <xdr:colOff>114300</xdr:colOff>
      <xdr:row>37</xdr:row>
      <xdr:rowOff>77151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416202"/>
          <a:ext cx="889000" cy="100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42483</xdr:rowOff>
    </xdr:from>
    <xdr:to>
      <xdr:col>50</xdr:col>
      <xdr:colOff>165100</xdr:colOff>
      <xdr:row>36</xdr:row>
      <xdr:rowOff>144083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160610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101252</xdr:rowOff>
    </xdr:from>
    <xdr:to>
      <xdr:col>45</xdr:col>
      <xdr:colOff>177800</xdr:colOff>
      <xdr:row>38</xdr:row>
      <xdr:rowOff>95472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416202"/>
          <a:ext cx="889000" cy="119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135279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84989</xdr:rowOff>
    </xdr:from>
    <xdr:to>
      <xdr:col>41</xdr:col>
      <xdr:colOff>50800</xdr:colOff>
      <xdr:row>38</xdr:row>
      <xdr:rowOff>95472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600089"/>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69987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111233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33165</xdr:rowOff>
    </xdr:from>
    <xdr:to>
      <xdr:col>55</xdr:col>
      <xdr:colOff>50800</xdr:colOff>
      <xdr:row>37</xdr:row>
      <xdr:rowOff>134765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11592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26351</xdr:rowOff>
    </xdr:from>
    <xdr:to>
      <xdr:col>50</xdr:col>
      <xdr:colOff>165100</xdr:colOff>
      <xdr:row>37</xdr:row>
      <xdr:rowOff>127951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119078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6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50452</xdr:rowOff>
    </xdr:from>
    <xdr:to>
      <xdr:col>46</xdr:col>
      <xdr:colOff>38100</xdr:colOff>
      <xdr:row>31</xdr:row>
      <xdr:rowOff>152052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3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143179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45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44672</xdr:rowOff>
    </xdr:from>
    <xdr:to>
      <xdr:col>41</xdr:col>
      <xdr:colOff>101600</xdr:colOff>
      <xdr:row>38</xdr:row>
      <xdr:rowOff>146272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137399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34189</xdr:rowOff>
    </xdr:from>
    <xdr:to>
      <xdr:col>36</xdr:col>
      <xdr:colOff>165100</xdr:colOff>
      <xdr:row>38</xdr:row>
      <xdr:rowOff>135789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126916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4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97472</xdr:rowOff>
    </xdr:from>
    <xdr:to>
      <xdr:col>55</xdr:col>
      <xdr:colOff>0</xdr:colOff>
      <xdr:row>54</xdr:row>
      <xdr:rowOff>167094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355772"/>
          <a:ext cx="838200" cy="6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126928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5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80201</xdr:rowOff>
    </xdr:from>
    <xdr:to>
      <xdr:col>50</xdr:col>
      <xdr:colOff>114300</xdr:colOff>
      <xdr:row>54</xdr:row>
      <xdr:rowOff>97472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8995601"/>
          <a:ext cx="889000" cy="36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68966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27825</xdr:rowOff>
    </xdr:from>
    <xdr:to>
      <xdr:col>45</xdr:col>
      <xdr:colOff>177800</xdr:colOff>
      <xdr:row>52</xdr:row>
      <xdr:rowOff>80201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8943225"/>
          <a:ext cx="889000" cy="5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88549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6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27825</xdr:rowOff>
    </xdr:from>
    <xdr:to>
      <xdr:col>41</xdr:col>
      <xdr:colOff>50800</xdr:colOff>
      <xdr:row>55</xdr:row>
      <xdr:rowOff>12433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8943225"/>
          <a:ext cx="889000" cy="4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116294</xdr:rowOff>
    </xdr:from>
    <xdr:to>
      <xdr:col>55</xdr:col>
      <xdr:colOff>50800</xdr:colOff>
      <xdr:row>55</xdr:row>
      <xdr:rowOff>46444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3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139171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2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46672</xdr:rowOff>
    </xdr:from>
    <xdr:to>
      <xdr:col>50</xdr:col>
      <xdr:colOff>165100</xdr:colOff>
      <xdr:row>54</xdr:row>
      <xdr:rowOff>148272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164799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29401</xdr:rowOff>
    </xdr:from>
    <xdr:to>
      <xdr:col>46</xdr:col>
      <xdr:colOff>38100</xdr:colOff>
      <xdr:row>52</xdr:row>
      <xdr:rowOff>131001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89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147528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872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148475</xdr:rowOff>
    </xdr:from>
    <xdr:to>
      <xdr:col>41</xdr:col>
      <xdr:colOff>101600</xdr:colOff>
      <xdr:row>52</xdr:row>
      <xdr:rowOff>78625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8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95152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866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133083</xdr:rowOff>
    </xdr:from>
    <xdr:to>
      <xdr:col>36</xdr:col>
      <xdr:colOff>165100</xdr:colOff>
      <xdr:row>55</xdr:row>
      <xdr:rowOff>63233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79760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82283</xdr:rowOff>
    </xdr:from>
    <xdr:to>
      <xdr:col>55</xdr:col>
      <xdr:colOff>0</xdr:colOff>
      <xdr:row>78</xdr:row>
      <xdr:rowOff>160668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55383"/>
          <a:ext cx="838200" cy="7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138049</xdr:rowOff>
    </xdr:from>
    <xdr:to>
      <xdr:col>50</xdr:col>
      <xdr:colOff>114300</xdr:colOff>
      <xdr:row>78</xdr:row>
      <xdr:rowOff>82283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996799"/>
          <a:ext cx="889000" cy="45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72674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138049</xdr:rowOff>
    </xdr:from>
    <xdr:to>
      <xdr:col>45</xdr:col>
      <xdr:colOff>177800</xdr:colOff>
      <xdr:row>78</xdr:row>
      <xdr:rowOff>4611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996799"/>
          <a:ext cx="889000" cy="38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28605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4611</xdr:rowOff>
    </xdr:from>
    <xdr:to>
      <xdr:col>41</xdr:col>
      <xdr:colOff>50800</xdr:colOff>
      <xdr:row>78</xdr:row>
      <xdr:rowOff>23813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7771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109868</xdr:rowOff>
    </xdr:from>
    <xdr:to>
      <xdr:col>55</xdr:col>
      <xdr:colOff>50800</xdr:colOff>
      <xdr:row>79</xdr:row>
      <xdr:rowOff>40018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24795</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9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31483</xdr:rowOff>
    </xdr:from>
    <xdr:to>
      <xdr:col>50</xdr:col>
      <xdr:colOff>165100</xdr:colOff>
      <xdr:row>78</xdr:row>
      <xdr:rowOff>133083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124210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4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87249</xdr:rowOff>
    </xdr:from>
    <xdr:to>
      <xdr:col>46</xdr:col>
      <xdr:colOff>38100</xdr:colOff>
      <xdr:row>76</xdr:row>
      <xdr:rowOff>17399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33926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7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125261</xdr:rowOff>
    </xdr:from>
    <xdr:to>
      <xdr:col>41</xdr:col>
      <xdr:colOff>101600</xdr:colOff>
      <xdr:row>78</xdr:row>
      <xdr:rowOff>55411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2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46538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41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144463</xdr:rowOff>
    </xdr:from>
    <xdr:to>
      <xdr:col>36</xdr:col>
      <xdr:colOff>165100</xdr:colOff>
      <xdr:row>78</xdr:row>
      <xdr:rowOff>74613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4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65740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43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96120</xdr:rowOff>
    </xdr:from>
    <xdr:to>
      <xdr:col>55</xdr:col>
      <xdr:colOff>0</xdr:colOff>
      <xdr:row>95</xdr:row>
      <xdr:rowOff>102619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212420"/>
          <a:ext cx="838200" cy="17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33625</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2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145334</xdr:rowOff>
    </xdr:from>
    <xdr:to>
      <xdr:col>50</xdr:col>
      <xdr:colOff>114300</xdr:colOff>
      <xdr:row>95</xdr:row>
      <xdr:rowOff>102619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090184"/>
          <a:ext cx="889000" cy="30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153306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0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67233</xdr:rowOff>
    </xdr:from>
    <xdr:to>
      <xdr:col>45</xdr:col>
      <xdr:colOff>177800</xdr:colOff>
      <xdr:row>93</xdr:row>
      <xdr:rowOff>145334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5840633"/>
          <a:ext cx="889000" cy="24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67233</xdr:rowOff>
    </xdr:from>
    <xdr:to>
      <xdr:col>41</xdr:col>
      <xdr:colOff>50800</xdr:colOff>
      <xdr:row>94</xdr:row>
      <xdr:rowOff>69700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5840633"/>
          <a:ext cx="889000" cy="34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45320</xdr:rowOff>
    </xdr:from>
    <xdr:to>
      <xdr:col>55</xdr:col>
      <xdr:colOff>50800</xdr:colOff>
      <xdr:row>94</xdr:row>
      <xdr:rowOff>146920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1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68197</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0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51819</xdr:rowOff>
    </xdr:from>
    <xdr:to>
      <xdr:col>50</xdr:col>
      <xdr:colOff>165100</xdr:colOff>
      <xdr:row>95</xdr:row>
      <xdr:rowOff>153419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33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144546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43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94534</xdr:rowOff>
    </xdr:from>
    <xdr:to>
      <xdr:col>46</xdr:col>
      <xdr:colOff>38100</xdr:colOff>
      <xdr:row>94</xdr:row>
      <xdr:rowOff>24684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0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41211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81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16433</xdr:rowOff>
    </xdr:from>
    <xdr:to>
      <xdr:col>41</xdr:col>
      <xdr:colOff>101600</xdr:colOff>
      <xdr:row>92</xdr:row>
      <xdr:rowOff>118033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57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134560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556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18900</xdr:rowOff>
    </xdr:from>
    <xdr:to>
      <xdr:col>36</xdr:col>
      <xdr:colOff>165100</xdr:colOff>
      <xdr:row>94</xdr:row>
      <xdr:rowOff>120500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1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137027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591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37192</xdr:rowOff>
    </xdr:from>
    <xdr:to>
      <xdr:col>85</xdr:col>
      <xdr:colOff>127000</xdr:colOff>
      <xdr:row>39</xdr:row>
      <xdr:rowOff>43117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723742"/>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35611</xdr:rowOff>
    </xdr:from>
    <xdr:to>
      <xdr:col>81</xdr:col>
      <xdr:colOff>50800</xdr:colOff>
      <xdr:row>39</xdr:row>
      <xdr:rowOff>43117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22161"/>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93318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134176</xdr:rowOff>
    </xdr:from>
    <xdr:to>
      <xdr:col>76</xdr:col>
      <xdr:colOff>114300</xdr:colOff>
      <xdr:row>39</xdr:row>
      <xdr:rowOff>35611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49276"/>
          <a:ext cx="889000" cy="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134809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83007</xdr:rowOff>
    </xdr:from>
    <xdr:to>
      <xdr:col>71</xdr:col>
      <xdr:colOff>177800</xdr:colOff>
      <xdr:row>38</xdr:row>
      <xdr:rowOff>134176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598107"/>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135418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145661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157842</xdr:rowOff>
    </xdr:from>
    <xdr:to>
      <xdr:col>85</xdr:col>
      <xdr:colOff>177800</xdr:colOff>
      <xdr:row>39</xdr:row>
      <xdr:rowOff>87992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72769</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8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163767</xdr:rowOff>
    </xdr:from>
    <xdr:to>
      <xdr:col>81</xdr:col>
      <xdr:colOff>101600</xdr:colOff>
      <xdr:row>39</xdr:row>
      <xdr:rowOff>93917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85044</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24333" y="6771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156261</xdr:rowOff>
    </xdr:from>
    <xdr:to>
      <xdr:col>76</xdr:col>
      <xdr:colOff>165100</xdr:colOff>
      <xdr:row>39</xdr:row>
      <xdr:rowOff>86411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77538</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83376</xdr:rowOff>
    </xdr:from>
    <xdr:to>
      <xdr:col>72</xdr:col>
      <xdr:colOff>38100</xdr:colOff>
      <xdr:row>39</xdr:row>
      <xdr:rowOff>13526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4653</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6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32207</xdr:rowOff>
    </xdr:from>
    <xdr:to>
      <xdr:col>67</xdr:col>
      <xdr:colOff>101600</xdr:colOff>
      <xdr:row>38</xdr:row>
      <xdr:rowOff>133807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150334</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3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153204</xdr:rowOff>
    </xdr:from>
    <xdr:to>
      <xdr:col>85</xdr:col>
      <xdr:colOff>127000</xdr:colOff>
      <xdr:row>74</xdr:row>
      <xdr:rowOff>31964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669054"/>
          <a:ext cx="838200" cy="5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13410</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72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31964</xdr:rowOff>
    </xdr:from>
    <xdr:to>
      <xdr:col>81</xdr:col>
      <xdr:colOff>50800</xdr:colOff>
      <xdr:row>74</xdr:row>
      <xdr:rowOff>91890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719264"/>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127547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91890</xdr:rowOff>
    </xdr:from>
    <xdr:to>
      <xdr:col>76</xdr:col>
      <xdr:colOff>114300</xdr:colOff>
      <xdr:row>74</xdr:row>
      <xdr:rowOff>122424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779190"/>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122424</xdr:rowOff>
    </xdr:from>
    <xdr:to>
      <xdr:col>71</xdr:col>
      <xdr:colOff>177800</xdr:colOff>
      <xdr:row>74</xdr:row>
      <xdr:rowOff>123127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809724"/>
          <a:ext cx="8890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90971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96442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102404</xdr:rowOff>
    </xdr:from>
    <xdr:to>
      <xdr:col>85</xdr:col>
      <xdr:colOff>177800</xdr:colOff>
      <xdr:row>74</xdr:row>
      <xdr:rowOff>32554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6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125281</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46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152614</xdr:rowOff>
    </xdr:from>
    <xdr:to>
      <xdr:col>81</xdr:col>
      <xdr:colOff>101600</xdr:colOff>
      <xdr:row>74</xdr:row>
      <xdr:rowOff>82764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6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99291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44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41090</xdr:rowOff>
    </xdr:from>
    <xdr:to>
      <xdr:col>76</xdr:col>
      <xdr:colOff>165100</xdr:colOff>
      <xdr:row>74</xdr:row>
      <xdr:rowOff>142690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7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159217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5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71624</xdr:rowOff>
    </xdr:from>
    <xdr:to>
      <xdr:col>72</xdr:col>
      <xdr:colOff>38100</xdr:colOff>
      <xdr:row>75</xdr:row>
      <xdr:rowOff>1774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7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18301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5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72327</xdr:rowOff>
    </xdr:from>
    <xdr:to>
      <xdr:col>67</xdr:col>
      <xdr:colOff>101600</xdr:colOff>
      <xdr:row>75</xdr:row>
      <xdr:rowOff>2477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19004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5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171075</xdr:rowOff>
    </xdr:from>
    <xdr:to>
      <xdr:col>85</xdr:col>
      <xdr:colOff>127000</xdr:colOff>
      <xdr:row>97</xdr:row>
      <xdr:rowOff>30068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6630275"/>
          <a:ext cx="838200" cy="3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21956</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30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155454</xdr:rowOff>
    </xdr:from>
    <xdr:to>
      <xdr:col>81</xdr:col>
      <xdr:colOff>50800</xdr:colOff>
      <xdr:row>97</xdr:row>
      <xdr:rowOff>30068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614654"/>
          <a:ext cx="8890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155454</xdr:rowOff>
    </xdr:from>
    <xdr:to>
      <xdr:col>76</xdr:col>
      <xdr:colOff>114300</xdr:colOff>
      <xdr:row>97</xdr:row>
      <xdr:rowOff>93427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614654"/>
          <a:ext cx="889000" cy="1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127810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7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26829</xdr:rowOff>
    </xdr:from>
    <xdr:to>
      <xdr:col>71</xdr:col>
      <xdr:colOff>177800</xdr:colOff>
      <xdr:row>97</xdr:row>
      <xdr:rowOff>93427</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657479"/>
          <a:ext cx="889000" cy="6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152309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78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146214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7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120275</xdr:rowOff>
    </xdr:from>
    <xdr:to>
      <xdr:col>85</xdr:col>
      <xdr:colOff>177800</xdr:colOff>
      <xdr:row>97</xdr:row>
      <xdr:rowOff>50425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98702</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55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150718</xdr:rowOff>
    </xdr:from>
    <xdr:to>
      <xdr:col>81</xdr:col>
      <xdr:colOff>101600</xdr:colOff>
      <xdr:row>97</xdr:row>
      <xdr:rowOff>80868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6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71995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70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104654</xdr:rowOff>
    </xdr:from>
    <xdr:to>
      <xdr:col>76</xdr:col>
      <xdr:colOff>165100</xdr:colOff>
      <xdr:row>97</xdr:row>
      <xdr:rowOff>34804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51331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633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42627</xdr:rowOff>
    </xdr:from>
    <xdr:to>
      <xdr:col>72</xdr:col>
      <xdr:colOff>38100</xdr:colOff>
      <xdr:row>97</xdr:row>
      <xdr:rowOff>144227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6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160754</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36111" y="1644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147479</xdr:rowOff>
    </xdr:from>
    <xdr:to>
      <xdr:col>67</xdr:col>
      <xdr:colOff>101600</xdr:colOff>
      <xdr:row>97</xdr:row>
      <xdr:rowOff>77629</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6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94156</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47111" y="163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95752</xdr:rowOff>
    </xdr:from>
    <xdr:to>
      <xdr:col>116</xdr:col>
      <xdr:colOff>63500</xdr:colOff>
      <xdr:row>34</xdr:row>
      <xdr:rowOff>134099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5925052"/>
          <a:ext cx="838200" cy="3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20350</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192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107696</xdr:rowOff>
    </xdr:from>
    <xdr:to>
      <xdr:col>111</xdr:col>
      <xdr:colOff>177800</xdr:colOff>
      <xdr:row>34</xdr:row>
      <xdr:rowOff>134099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936996"/>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108418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107696</xdr:rowOff>
    </xdr:from>
    <xdr:to>
      <xdr:col>107</xdr:col>
      <xdr:colOff>50800</xdr:colOff>
      <xdr:row>34</xdr:row>
      <xdr:rowOff>133071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936996"/>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9263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133071</xdr:rowOff>
    </xdr:from>
    <xdr:to>
      <xdr:col>102</xdr:col>
      <xdr:colOff>114300</xdr:colOff>
      <xdr:row>35</xdr:row>
      <xdr:rowOff>826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962371"/>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103046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4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121105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6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44952</xdr:rowOff>
    </xdr:from>
    <xdr:to>
      <xdr:col>116</xdr:col>
      <xdr:colOff>114300</xdr:colOff>
      <xdr:row>34</xdr:row>
      <xdr:rowOff>146552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8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67829</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7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83299</xdr:rowOff>
    </xdr:from>
    <xdr:to>
      <xdr:col>112</xdr:col>
      <xdr:colOff>38100</xdr:colOff>
      <xdr:row>35</xdr:row>
      <xdr:rowOff>13449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9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29976</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568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56896</xdr:rowOff>
    </xdr:from>
    <xdr:to>
      <xdr:col>107</xdr:col>
      <xdr:colOff>101600</xdr:colOff>
      <xdr:row>34</xdr:row>
      <xdr:rowOff>158496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3573</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56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82271</xdr:rowOff>
    </xdr:from>
    <xdr:to>
      <xdr:col>102</xdr:col>
      <xdr:colOff>165100</xdr:colOff>
      <xdr:row>35</xdr:row>
      <xdr:rowOff>12421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9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28948</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568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121476</xdr:rowOff>
    </xdr:from>
    <xdr:to>
      <xdr:col>98</xdr:col>
      <xdr:colOff>38100</xdr:colOff>
      <xdr:row>35</xdr:row>
      <xdr:rowOff>51626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59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68153</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72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125390</xdr:rowOff>
    </xdr:from>
    <xdr:to>
      <xdr:col>116</xdr:col>
      <xdr:colOff>63500</xdr:colOff>
      <xdr:row>53</xdr:row>
      <xdr:rowOff>148433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212240"/>
          <a:ext cx="8382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105732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0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148433</xdr:rowOff>
    </xdr:from>
    <xdr:to>
      <xdr:col>111</xdr:col>
      <xdr:colOff>177800</xdr:colOff>
      <xdr:row>54</xdr:row>
      <xdr:rowOff>150490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235283"/>
          <a:ext cx="8890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139654</xdr:rowOff>
    </xdr:from>
    <xdr:to>
      <xdr:col>107</xdr:col>
      <xdr:colOff>50800</xdr:colOff>
      <xdr:row>54</xdr:row>
      <xdr:rowOff>150490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397954"/>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99423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139654</xdr:rowOff>
    </xdr:from>
    <xdr:to>
      <xdr:col>102</xdr:col>
      <xdr:colOff>114300</xdr:colOff>
      <xdr:row>55</xdr:row>
      <xdr:rowOff>126716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397954"/>
          <a:ext cx="889000" cy="15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110076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103949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74590</xdr:rowOff>
    </xdr:from>
    <xdr:to>
      <xdr:col>116</xdr:col>
      <xdr:colOff>114300</xdr:colOff>
      <xdr:row>54</xdr:row>
      <xdr:rowOff>4740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1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97467</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0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97633</xdr:rowOff>
    </xdr:from>
    <xdr:to>
      <xdr:col>112</xdr:col>
      <xdr:colOff>38100</xdr:colOff>
      <xdr:row>54</xdr:row>
      <xdr:rowOff>27783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1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44310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89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99690</xdr:rowOff>
    </xdr:from>
    <xdr:to>
      <xdr:col>107</xdr:col>
      <xdr:colOff>101600</xdr:colOff>
      <xdr:row>55</xdr:row>
      <xdr:rowOff>29840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3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46367</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13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88854</xdr:rowOff>
    </xdr:from>
    <xdr:to>
      <xdr:col>102</xdr:col>
      <xdr:colOff>165100</xdr:colOff>
      <xdr:row>55</xdr:row>
      <xdr:rowOff>19004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3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35531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1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75916</xdr:rowOff>
    </xdr:from>
    <xdr:to>
      <xdr:col>98</xdr:col>
      <xdr:colOff>38100</xdr:colOff>
      <xdr:row>56</xdr:row>
      <xdr:rowOff>6066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5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22593</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28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9436</xdr:rowOff>
    </xdr:from>
    <xdr:to>
      <xdr:col>116</xdr:col>
      <xdr:colOff>63500</xdr:colOff>
      <xdr:row>74</xdr:row>
      <xdr:rowOff>94476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96736"/>
          <a:ext cx="8382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96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94476</xdr:rowOff>
    </xdr:from>
    <xdr:to>
      <xdr:col>111</xdr:col>
      <xdr:colOff>177800</xdr:colOff>
      <xdr:row>74</xdr:row>
      <xdr:rowOff>129070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81776"/>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129070</xdr:rowOff>
    </xdr:from>
    <xdr:to>
      <xdr:col>107</xdr:col>
      <xdr:colOff>50800</xdr:colOff>
      <xdr:row>75</xdr:row>
      <xdr:rowOff>28563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16370"/>
          <a:ext cx="8890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28563</xdr:rowOff>
    </xdr:from>
    <xdr:to>
      <xdr:col>102</xdr:col>
      <xdr:colOff>114300</xdr:colOff>
      <xdr:row>75</xdr:row>
      <xdr:rowOff>117031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87313"/>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85641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130086</xdr:rowOff>
    </xdr:from>
    <xdr:to>
      <xdr:col>116</xdr:col>
      <xdr:colOff>114300</xdr:colOff>
      <xdr:row>74</xdr:row>
      <xdr:rowOff>60236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152963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43676</xdr:rowOff>
    </xdr:from>
    <xdr:to>
      <xdr:col>112</xdr:col>
      <xdr:colOff>38100</xdr:colOff>
      <xdr:row>74</xdr:row>
      <xdr:rowOff>145276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161803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0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78270</xdr:rowOff>
    </xdr:from>
    <xdr:to>
      <xdr:col>107</xdr:col>
      <xdr:colOff>101600</xdr:colOff>
      <xdr:row>75</xdr:row>
      <xdr:rowOff>8420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24947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149213</xdr:rowOff>
    </xdr:from>
    <xdr:to>
      <xdr:col>102</xdr:col>
      <xdr:colOff>165100</xdr:colOff>
      <xdr:row>75</xdr:row>
      <xdr:rowOff>79363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70490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66231</xdr:rowOff>
    </xdr:from>
    <xdr:to>
      <xdr:col>98</xdr:col>
      <xdr:colOff>38100</xdr:colOff>
      <xdr:row>75</xdr:row>
      <xdr:rowOff>167832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249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158957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人当たり約</a:t>
          </a:r>
          <a:r>
            <a:rPr kumimoji="1" lang="en-US" altLang="ja-JP" sz="1200">
              <a:latin typeface="ＭＳ Ｐゴシック" panose="020B0600070205080204" pitchFamily="50" charset="-128"/>
              <a:ea typeface="ＭＳ Ｐゴシック" panose="020B0600070205080204" pitchFamily="50" charset="-128"/>
            </a:rPr>
            <a:t>664,000</a:t>
          </a:r>
          <a:r>
            <a:rPr kumimoji="1" lang="ja-JP" altLang="en-US" sz="1200">
              <a:latin typeface="ＭＳ Ｐゴシック" panose="020B0600070205080204" pitchFamily="50" charset="-128"/>
              <a:ea typeface="ＭＳ Ｐゴシック" panose="020B0600070205080204" pitchFamily="50" charset="-128"/>
            </a:rPr>
            <a:t>円となっている。令和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年度決算で一番大きな割合を占めるのは扶助費であり、住民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a:t>
          </a:r>
          <a:r>
            <a:rPr kumimoji="1" lang="en-US" altLang="ja-JP" sz="1200">
              <a:latin typeface="ＭＳ Ｐゴシック" panose="020B0600070205080204" pitchFamily="50" charset="-128"/>
              <a:ea typeface="ＭＳ Ｐゴシック" panose="020B0600070205080204" pitchFamily="50" charset="-128"/>
            </a:rPr>
            <a:t>114,113</a:t>
          </a:r>
          <a:r>
            <a:rPr kumimoji="1" lang="ja-JP" altLang="en-US" sz="1200">
              <a:latin typeface="ＭＳ Ｐゴシック" panose="020B0600070205080204" pitchFamily="50" charset="-128"/>
              <a:ea typeface="ＭＳ Ｐゴシック" panose="020B0600070205080204" pitchFamily="50" charset="-128"/>
            </a:rPr>
            <a:t>円で類似団体平均を少し上回っている。扶助費は前年度から</a:t>
          </a:r>
          <a:r>
            <a:rPr kumimoji="1" lang="en-US" altLang="ja-JP" sz="1200">
              <a:latin typeface="ＭＳ Ｐゴシック" panose="020B0600070205080204" pitchFamily="50" charset="-128"/>
              <a:ea typeface="ＭＳ Ｐゴシック" panose="020B0600070205080204" pitchFamily="50" charset="-128"/>
            </a:rPr>
            <a:t>7,572</a:t>
          </a:r>
          <a:r>
            <a:rPr kumimoji="1" lang="ja-JP" altLang="en-US" sz="1200">
              <a:latin typeface="ＭＳ Ｐゴシック" panose="020B0600070205080204" pitchFamily="50" charset="-128"/>
              <a:ea typeface="ＭＳ Ｐゴシック" panose="020B0600070205080204" pitchFamily="50" charset="-128"/>
            </a:rPr>
            <a:t>円減少しており、子育て世帯への臨時特別給付金などの減少によるものである。次に大きな割合を占めているのは人件費であり、住民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a:t>
          </a:r>
          <a:r>
            <a:rPr kumimoji="1" lang="en-US" altLang="ja-JP" sz="1200">
              <a:latin typeface="ＭＳ Ｐゴシック" panose="020B0600070205080204" pitchFamily="50" charset="-128"/>
              <a:ea typeface="ＭＳ Ｐゴシック" panose="020B0600070205080204" pitchFamily="50" charset="-128"/>
            </a:rPr>
            <a:t>111,051</a:t>
          </a:r>
          <a:r>
            <a:rPr kumimoji="1" lang="ja-JP" altLang="en-US" sz="1200">
              <a:latin typeface="ＭＳ Ｐゴシック" panose="020B0600070205080204" pitchFamily="50" charset="-128"/>
              <a:ea typeface="ＭＳ Ｐゴシック" panose="020B0600070205080204" pitchFamily="50" charset="-128"/>
            </a:rPr>
            <a:t>円で、類似団体平均を</a:t>
          </a:r>
          <a:r>
            <a:rPr kumimoji="1" lang="en-US" altLang="ja-JP" sz="1200">
              <a:latin typeface="ＭＳ Ｐゴシック" panose="020B0600070205080204" pitchFamily="50" charset="-128"/>
              <a:ea typeface="ＭＳ Ｐゴシック" panose="020B0600070205080204" pitchFamily="50" charset="-128"/>
            </a:rPr>
            <a:t>24,196</a:t>
          </a:r>
          <a:r>
            <a:rPr kumimoji="1" lang="ja-JP" altLang="en-US" sz="1200">
              <a:latin typeface="ＭＳ Ｐゴシック" panose="020B0600070205080204" pitchFamily="50" charset="-128"/>
              <a:ea typeface="ＭＳ Ｐゴシック" panose="020B0600070205080204" pitchFamily="50" charset="-128"/>
            </a:rPr>
            <a:t>円上回っており高い水準となっている。これは、消防業務を単独で運営しているほか、会計年度任用職員の任用、福祉施設の直営施設があることなどが要因である。引き続き第３次横手市定員適正化計画に基づき、毎年の新規採用職員数の抑制などにより人件費の削減に努める。普通建設事業費は、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a:t>
          </a:r>
          <a:r>
            <a:rPr kumimoji="1" lang="en-US" altLang="ja-JP" sz="1200">
              <a:latin typeface="ＭＳ Ｐゴシック" panose="020B0600070205080204" pitchFamily="50" charset="-128"/>
              <a:ea typeface="ＭＳ Ｐゴシック" panose="020B0600070205080204" pitchFamily="50" charset="-128"/>
            </a:rPr>
            <a:t>87,843</a:t>
          </a:r>
          <a:r>
            <a:rPr kumimoji="1" lang="ja-JP" altLang="en-US" sz="1200">
              <a:latin typeface="ＭＳ Ｐゴシック" panose="020B0600070205080204" pitchFamily="50" charset="-128"/>
              <a:ea typeface="ＭＳ Ｐゴシック" panose="020B0600070205080204" pitchFamily="50" charset="-128"/>
            </a:rPr>
            <a:t>円で、前年度から</a:t>
          </a:r>
          <a:r>
            <a:rPr kumimoji="1" lang="en-US" altLang="ja-JP" sz="1200">
              <a:latin typeface="ＭＳ Ｐゴシック" panose="020B0600070205080204" pitchFamily="50" charset="-128"/>
              <a:ea typeface="ＭＳ Ｐゴシック" panose="020B0600070205080204" pitchFamily="50" charset="-128"/>
            </a:rPr>
            <a:t>5,482</a:t>
          </a:r>
          <a:r>
            <a:rPr kumimoji="1" lang="ja-JP" altLang="en-US" sz="1200">
              <a:latin typeface="ＭＳ Ｐゴシック" panose="020B0600070205080204" pitchFamily="50" charset="-128"/>
              <a:ea typeface="ＭＳ Ｐゴシック" panose="020B0600070205080204" pitchFamily="50" charset="-128"/>
            </a:rPr>
            <a:t>円減少しているものの、類似団体と比較して依然高い水準となっている。小学校統合事業などの大型事業の終了により前々年度から減少傾向にあるが、今後は駅前市街地再開発事業や体育館・市民会館の建て替えなど、大規模な建設事業が控えており、また、昨今の資材高騰の影響もあり普通建設事業費は膨らむと想定している。物件費は、今年度は住民１人当たり</a:t>
          </a:r>
          <a:r>
            <a:rPr kumimoji="1" lang="en-US" altLang="ja-JP" sz="1200">
              <a:latin typeface="ＭＳ Ｐゴシック" panose="020B0600070205080204" pitchFamily="50" charset="-128"/>
              <a:ea typeface="ＭＳ Ｐゴシック" panose="020B0600070205080204" pitchFamily="50" charset="-128"/>
            </a:rPr>
            <a:t>81,780</a:t>
          </a:r>
          <a:r>
            <a:rPr kumimoji="1" lang="ja-JP" altLang="en-US" sz="1200">
              <a:latin typeface="ＭＳ Ｐゴシック" panose="020B0600070205080204" pitchFamily="50" charset="-128"/>
              <a:ea typeface="ＭＳ Ｐゴシック" panose="020B0600070205080204" pitchFamily="50" charset="-128"/>
            </a:rPr>
            <a:t>円で前年度から横ばいで類似団体と同等の決算額となっている。補助費は、</a:t>
          </a:r>
          <a:r>
            <a:rPr kumimoji="1" lang="en-US" altLang="ja-JP" sz="1200">
              <a:latin typeface="ＭＳ Ｐゴシック" panose="020B0600070205080204" pitchFamily="50" charset="-128"/>
              <a:ea typeface="ＭＳ Ｐゴシック" panose="020B0600070205080204" pitchFamily="50" charset="-128"/>
            </a:rPr>
            <a:t>62,870</a:t>
          </a:r>
          <a:r>
            <a:rPr kumimoji="1" lang="ja-JP" altLang="en-US" sz="1200">
              <a:latin typeface="ＭＳ Ｐゴシック" panose="020B0600070205080204" pitchFamily="50" charset="-128"/>
              <a:ea typeface="ＭＳ Ｐゴシック" panose="020B0600070205080204" pitchFamily="50" charset="-128"/>
            </a:rPr>
            <a:t>円となっており、前年度とほぼ同額で類似団体を下回っている。これは消防業務などを単独で運営しており、広域組織への負担金が抑えられていることによる。維持補修費は</a:t>
          </a:r>
          <a:r>
            <a:rPr kumimoji="1" lang="en-US" altLang="ja-JP" sz="1200">
              <a:latin typeface="ＭＳ Ｐゴシック" panose="020B0600070205080204" pitchFamily="50" charset="-128"/>
              <a:ea typeface="ＭＳ Ｐゴシック" panose="020B0600070205080204" pitchFamily="50" charset="-128"/>
            </a:rPr>
            <a:t>22,752</a:t>
          </a:r>
          <a:r>
            <a:rPr kumimoji="1" lang="ja-JP" altLang="en-US" sz="1200">
              <a:latin typeface="ＭＳ Ｐゴシック" panose="020B0600070205080204" pitchFamily="50" charset="-128"/>
              <a:ea typeface="ＭＳ Ｐゴシック" panose="020B0600070205080204" pitchFamily="50" charset="-128"/>
            </a:rPr>
            <a:t>円で前年度から減少している。令和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豪雪に比べ降雪量が少なく除排雪経費が大幅に減額となったことが主な要因だが、降雪量が例年並みだった一方で、物価高騰などの影響により排雪経費がかかり増し、例年を上回っている。また、類似団体との比較は豪雪地帯であるという地域特性による除排雪経費が要因となり</a:t>
          </a:r>
          <a:r>
            <a:rPr kumimoji="1" lang="en-US" altLang="ja-JP" sz="1200">
              <a:latin typeface="ＭＳ Ｐゴシック" panose="020B0600070205080204" pitchFamily="50" charset="-128"/>
              <a:ea typeface="ＭＳ Ｐゴシック" panose="020B0600070205080204" pitchFamily="50" charset="-128"/>
            </a:rPr>
            <a:t>13,766</a:t>
          </a:r>
          <a:r>
            <a:rPr kumimoji="1" lang="ja-JP" altLang="en-US" sz="1200">
              <a:latin typeface="ＭＳ Ｐゴシック" panose="020B0600070205080204" pitchFamily="50" charset="-128"/>
              <a:ea typeface="ＭＳ Ｐゴシック" panose="020B0600070205080204" pitchFamily="50" charset="-128"/>
            </a:rPr>
            <a:t>円上回っている。災害復旧事業費は、大きな災害がなかったことから、低い水準となっている。積立金は、財政調整基金・ふるさと応援基金の積立が前年度から増となったことにより、前年度比較で</a:t>
          </a:r>
          <a:r>
            <a:rPr kumimoji="1" lang="en-US" altLang="ja-JP" sz="1200">
              <a:latin typeface="ＭＳ Ｐゴシック" panose="020B0600070205080204" pitchFamily="50" charset="-128"/>
              <a:ea typeface="ＭＳ Ｐゴシック" panose="020B0600070205080204" pitchFamily="50" charset="-128"/>
            </a:rPr>
            <a:t>1,598</a:t>
          </a:r>
          <a:r>
            <a:rPr kumimoji="1" lang="ja-JP" altLang="en-US" sz="1200">
              <a:latin typeface="ＭＳ Ｐゴシック" panose="020B0600070205080204" pitchFamily="50" charset="-128"/>
              <a:ea typeface="ＭＳ Ｐゴシック" panose="020B0600070205080204" pitchFamily="50" charset="-128"/>
            </a:rPr>
            <a:t>円の増加となっている。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84,294
83,912
692.80
59,150,500
55,976,753
2,991,517
30,299,598
64,370,666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12827</xdr:rowOff>
    </xdr:from>
    <xdr:to>
      <xdr:col>24</xdr:col>
      <xdr:colOff>63500</xdr:colOff>
      <xdr:row>36</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5027"/>
          <a:ext cx="8382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82169</xdr:rowOff>
    </xdr:from>
    <xdr:to>
      <xdr:col>19</xdr:col>
      <xdr:colOff>177800</xdr:colOff>
      <xdr:row>36</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5436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114825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41783</xdr:rowOff>
    </xdr:from>
    <xdr:to>
      <xdr:col>15</xdr:col>
      <xdr:colOff>50800</xdr:colOff>
      <xdr:row>36</xdr:row>
      <xdr:rowOff>82169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3983"/>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98442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41783</xdr:rowOff>
    </xdr:from>
    <xdr:to>
      <xdr:col>10</xdr:col>
      <xdr:colOff>114300</xdr:colOff>
      <xdr:row>36</xdr:row>
      <xdr:rowOff>74549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3983"/>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59199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50436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133477</xdr:rowOff>
    </xdr:from>
    <xdr:to>
      <xdr:col>24</xdr:col>
      <xdr:colOff>114300</xdr:colOff>
      <xdr:row>36</xdr:row>
      <xdr:rowOff>63627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156354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57658</xdr:rowOff>
    </xdr:from>
    <xdr:to>
      <xdr:col>20</xdr:col>
      <xdr:colOff>38100</xdr:colOff>
      <xdr:row>36</xdr:row>
      <xdr:rowOff>159258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150385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31369</xdr:rowOff>
    </xdr:from>
    <xdr:to>
      <xdr:col>15</xdr:col>
      <xdr:colOff>101600</xdr:colOff>
      <xdr:row>36</xdr:row>
      <xdr:rowOff>132969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124096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162433</xdr:rowOff>
    </xdr:from>
    <xdr:to>
      <xdr:col>10</xdr:col>
      <xdr:colOff>165100</xdr:colOff>
      <xdr:row>36</xdr:row>
      <xdr:rowOff>92583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83710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23749</xdr:rowOff>
    </xdr:from>
    <xdr:to>
      <xdr:col>6</xdr:col>
      <xdr:colOff>38100</xdr:colOff>
      <xdr:row>36</xdr:row>
      <xdr:rowOff>125349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116476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37455</xdr:rowOff>
    </xdr:from>
    <xdr:to>
      <xdr:col>24</xdr:col>
      <xdr:colOff>63500</xdr:colOff>
      <xdr:row>55</xdr:row>
      <xdr:rowOff>83724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67205"/>
          <a:ext cx="8382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165147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5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117473</xdr:rowOff>
    </xdr:from>
    <xdr:to>
      <xdr:col>19</xdr:col>
      <xdr:colOff>177800</xdr:colOff>
      <xdr:row>55</xdr:row>
      <xdr:rowOff>83724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689973"/>
          <a:ext cx="889000" cy="8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1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117473</xdr:rowOff>
    </xdr:from>
    <xdr:to>
      <xdr:col>15</xdr:col>
      <xdr:colOff>50800</xdr:colOff>
      <xdr:row>55</xdr:row>
      <xdr:rowOff>105684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689973"/>
          <a:ext cx="889000" cy="84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126077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93683</xdr:rowOff>
    </xdr:from>
    <xdr:to>
      <xdr:col>10</xdr:col>
      <xdr:colOff>114300</xdr:colOff>
      <xdr:row>55</xdr:row>
      <xdr:rowOff>105684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3433"/>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73148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97609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158105</xdr:rowOff>
    </xdr:from>
    <xdr:to>
      <xdr:col>24</xdr:col>
      <xdr:colOff>114300</xdr:colOff>
      <xdr:row>55</xdr:row>
      <xdr:rowOff>88255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136532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9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32924</xdr:rowOff>
    </xdr:from>
    <xdr:to>
      <xdr:col>20</xdr:col>
      <xdr:colOff>38100</xdr:colOff>
      <xdr:row>55</xdr:row>
      <xdr:rowOff>134524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125651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5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66673</xdr:rowOff>
    </xdr:from>
    <xdr:to>
      <xdr:col>15</xdr:col>
      <xdr:colOff>101600</xdr:colOff>
      <xdr:row>50</xdr:row>
      <xdr:rowOff>168273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6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13350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41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54884</xdr:rowOff>
    </xdr:from>
    <xdr:to>
      <xdr:col>10</xdr:col>
      <xdr:colOff>165100</xdr:colOff>
      <xdr:row>55</xdr:row>
      <xdr:rowOff>156484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2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42883</xdr:rowOff>
    </xdr:from>
    <xdr:to>
      <xdr:col>6</xdr:col>
      <xdr:colOff>38100</xdr:colOff>
      <xdr:row>55</xdr:row>
      <xdr:rowOff>144483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161010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24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116954</xdr:rowOff>
    </xdr:from>
    <xdr:to>
      <xdr:col>24</xdr:col>
      <xdr:colOff>63500</xdr:colOff>
      <xdr:row>75</xdr:row>
      <xdr:rowOff>117805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5704"/>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117805</xdr:rowOff>
    </xdr:from>
    <xdr:to>
      <xdr:col>19</xdr:col>
      <xdr:colOff>177800</xdr:colOff>
      <xdr:row>77</xdr:row>
      <xdr:rowOff>9513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6555"/>
          <a:ext cx="889000" cy="23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137304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126225</xdr:rowOff>
    </xdr:from>
    <xdr:to>
      <xdr:col>15</xdr:col>
      <xdr:colOff>50800</xdr:colOff>
      <xdr:row>77</xdr:row>
      <xdr:rowOff>9513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56425"/>
          <a:ext cx="889000" cy="5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126225</xdr:rowOff>
    </xdr:from>
    <xdr:to>
      <xdr:col>10</xdr:col>
      <xdr:colOff>114300</xdr:colOff>
      <xdr:row>77</xdr:row>
      <xdr:rowOff>114160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6425"/>
          <a:ext cx="889000" cy="15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66154</xdr:rowOff>
    </xdr:from>
    <xdr:to>
      <xdr:col>24</xdr:col>
      <xdr:colOff>114300</xdr:colOff>
      <xdr:row>75</xdr:row>
      <xdr:rowOff>167754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89031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67005</xdr:rowOff>
    </xdr:from>
    <xdr:to>
      <xdr:col>20</xdr:col>
      <xdr:colOff>38100</xdr:colOff>
      <xdr:row>75</xdr:row>
      <xdr:rowOff>168605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159732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1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130163</xdr:rowOff>
    </xdr:from>
    <xdr:to>
      <xdr:col>15</xdr:col>
      <xdr:colOff>101600</xdr:colOff>
      <xdr:row>77</xdr:row>
      <xdr:rowOff>60313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76840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3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75425</xdr:rowOff>
    </xdr:from>
    <xdr:to>
      <xdr:col>10</xdr:col>
      <xdr:colOff>165100</xdr:colOff>
      <xdr:row>77</xdr:row>
      <xdr:rowOff>5575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22103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63360</xdr:rowOff>
    </xdr:from>
    <xdr:to>
      <xdr:col>6</xdr:col>
      <xdr:colOff>38100</xdr:colOff>
      <xdr:row>77</xdr:row>
      <xdr:rowOff>164960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4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156159</xdr:rowOff>
    </xdr:from>
    <xdr:to>
      <xdr:col>24</xdr:col>
      <xdr:colOff>63500</xdr:colOff>
      <xdr:row>95</xdr:row>
      <xdr:rowOff>170295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43909"/>
          <a:ext cx="8382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83411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9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156159</xdr:rowOff>
    </xdr:from>
    <xdr:to>
      <xdr:col>19</xdr:col>
      <xdr:colOff>177800</xdr:colOff>
      <xdr:row>96</xdr:row>
      <xdr:rowOff>142863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43909"/>
          <a:ext cx="889000" cy="1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88988</xdr:rowOff>
    </xdr:from>
    <xdr:to>
      <xdr:col>15</xdr:col>
      <xdr:colOff>50800</xdr:colOff>
      <xdr:row>96</xdr:row>
      <xdr:rowOff>142863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48188"/>
          <a:ext cx="889000" cy="5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88988</xdr:rowOff>
    </xdr:from>
    <xdr:to>
      <xdr:col>10</xdr:col>
      <xdr:colOff>114300</xdr:colOff>
      <xdr:row>97</xdr:row>
      <xdr:rowOff>63748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48188"/>
          <a:ext cx="889000" cy="1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57523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119495</xdr:rowOff>
    </xdr:from>
    <xdr:to>
      <xdr:col>24</xdr:col>
      <xdr:colOff>114300</xdr:colOff>
      <xdr:row>96</xdr:row>
      <xdr:rowOff>49645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97922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8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105359</xdr:rowOff>
    </xdr:from>
    <xdr:to>
      <xdr:col>20</xdr:col>
      <xdr:colOff>38100</xdr:colOff>
      <xdr:row>96</xdr:row>
      <xdr:rowOff>35509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26636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8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92063</xdr:rowOff>
    </xdr:from>
    <xdr:to>
      <xdr:col>15</xdr:col>
      <xdr:colOff>101600</xdr:colOff>
      <xdr:row>97</xdr:row>
      <xdr:rowOff>22213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38188</xdr:rowOff>
    </xdr:from>
    <xdr:to>
      <xdr:col>10</xdr:col>
      <xdr:colOff>165100</xdr:colOff>
      <xdr:row>96</xdr:row>
      <xdr:rowOff>139788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156315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12948</xdr:rowOff>
    </xdr:from>
    <xdr:to>
      <xdr:col>6</xdr:col>
      <xdr:colOff>38100</xdr:colOff>
      <xdr:row>97</xdr:row>
      <xdr:rowOff>114548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105675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96875</xdr:rowOff>
    </xdr:from>
    <xdr:to>
      <xdr:col>55</xdr:col>
      <xdr:colOff>0</xdr:colOff>
      <xdr:row>38</xdr:row>
      <xdr:rowOff>98247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1197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65041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0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94666</xdr:rowOff>
    </xdr:from>
    <xdr:to>
      <xdr:col>50</xdr:col>
      <xdr:colOff>114300</xdr:colOff>
      <xdr:row>38</xdr:row>
      <xdr:rowOff>98247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0976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39743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726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94666</xdr:rowOff>
    </xdr:from>
    <xdr:to>
      <xdr:col>45</xdr:col>
      <xdr:colOff>177800</xdr:colOff>
      <xdr:row>38</xdr:row>
      <xdr:rowOff>103124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09766"/>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16654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103124</xdr:rowOff>
    </xdr:from>
    <xdr:to>
      <xdr:col>41</xdr:col>
      <xdr:colOff>50800</xdr:colOff>
      <xdr:row>38</xdr:row>
      <xdr:rowOff>108458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1822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32351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718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34485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46075</xdr:rowOff>
    </xdr:from>
    <xdr:to>
      <xdr:col>55</xdr:col>
      <xdr:colOff>50800</xdr:colOff>
      <xdr:row>38</xdr:row>
      <xdr:rowOff>147675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5452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4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47447</xdr:rowOff>
    </xdr:from>
    <xdr:to>
      <xdr:col>50</xdr:col>
      <xdr:colOff>165100</xdr:colOff>
      <xdr:row>38</xdr:row>
      <xdr:rowOff>149047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165574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33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43866</xdr:rowOff>
    </xdr:from>
    <xdr:to>
      <xdr:col>46</xdr:col>
      <xdr:colOff>38100</xdr:colOff>
      <xdr:row>38</xdr:row>
      <xdr:rowOff>145466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161993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52324</xdr:rowOff>
    </xdr:from>
    <xdr:to>
      <xdr:col>41</xdr:col>
      <xdr:colOff>101600</xdr:colOff>
      <xdr:row>38</xdr:row>
      <xdr:rowOff>153924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170451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4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57658</xdr:rowOff>
    </xdr:from>
    <xdr:to>
      <xdr:col>36</xdr:col>
      <xdr:colOff>165100</xdr:colOff>
      <xdr:row>38</xdr:row>
      <xdr:rowOff>159258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4335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14884</xdr:rowOff>
    </xdr:from>
    <xdr:to>
      <xdr:col>55</xdr:col>
      <xdr:colOff>0</xdr:colOff>
      <xdr:row>54</xdr:row>
      <xdr:rowOff>21495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8930284"/>
          <a:ext cx="838200" cy="34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37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14884</xdr:rowOff>
    </xdr:from>
    <xdr:to>
      <xdr:col>50</xdr:col>
      <xdr:colOff>114300</xdr:colOff>
      <xdr:row>54</xdr:row>
      <xdr:rowOff>105467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8930284"/>
          <a:ext cx="889000" cy="43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150654</xdr:rowOff>
    </xdr:from>
    <xdr:to>
      <xdr:col>45</xdr:col>
      <xdr:colOff>177800</xdr:colOff>
      <xdr:row>54</xdr:row>
      <xdr:rowOff>105467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237504"/>
          <a:ext cx="889000" cy="1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150654</xdr:rowOff>
    </xdr:from>
    <xdr:to>
      <xdr:col>41</xdr:col>
      <xdr:colOff>50800</xdr:colOff>
      <xdr:row>54</xdr:row>
      <xdr:rowOff>29763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237504"/>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142145</xdr:rowOff>
    </xdr:from>
    <xdr:to>
      <xdr:col>55</xdr:col>
      <xdr:colOff>50800</xdr:colOff>
      <xdr:row>54</xdr:row>
      <xdr:rowOff>72295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165022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8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135534</xdr:rowOff>
    </xdr:from>
    <xdr:to>
      <xdr:col>50</xdr:col>
      <xdr:colOff>165100</xdr:colOff>
      <xdr:row>52</xdr:row>
      <xdr:rowOff>65684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87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82211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6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54667</xdr:rowOff>
    </xdr:from>
    <xdr:to>
      <xdr:col>46</xdr:col>
      <xdr:colOff>38100</xdr:colOff>
      <xdr:row>54</xdr:row>
      <xdr:rowOff>156267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1344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0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99854</xdr:rowOff>
    </xdr:from>
    <xdr:to>
      <xdr:col>41</xdr:col>
      <xdr:colOff>101600</xdr:colOff>
      <xdr:row>54</xdr:row>
      <xdr:rowOff>30004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1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46531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9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150413</xdr:rowOff>
    </xdr:from>
    <xdr:to>
      <xdr:col>36</xdr:col>
      <xdr:colOff>165100</xdr:colOff>
      <xdr:row>54</xdr:row>
      <xdr:rowOff>80563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23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97090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01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165281</xdr:rowOff>
    </xdr:from>
    <xdr:to>
      <xdr:col>55</xdr:col>
      <xdr:colOff>0</xdr:colOff>
      <xdr:row>75</xdr:row>
      <xdr:rowOff>5992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852581"/>
          <a:ext cx="8382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34157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89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43139</xdr:rowOff>
    </xdr:from>
    <xdr:to>
      <xdr:col>50</xdr:col>
      <xdr:colOff>114300</xdr:colOff>
      <xdr:row>75</xdr:row>
      <xdr:rowOff>5992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730439"/>
          <a:ext cx="889000" cy="1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135976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43139</xdr:rowOff>
    </xdr:from>
    <xdr:to>
      <xdr:col>45</xdr:col>
      <xdr:colOff>177800</xdr:colOff>
      <xdr:row>75</xdr:row>
      <xdr:rowOff>92723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730439"/>
          <a:ext cx="889000" cy="22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19025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92723</xdr:rowOff>
    </xdr:from>
    <xdr:to>
      <xdr:col>41</xdr:col>
      <xdr:colOff>50800</xdr:colOff>
      <xdr:row>75</xdr:row>
      <xdr:rowOff>142786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951473"/>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61613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59669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114481</xdr:rowOff>
    </xdr:from>
    <xdr:to>
      <xdr:col>55</xdr:col>
      <xdr:colOff>50800</xdr:colOff>
      <xdr:row>75</xdr:row>
      <xdr:rowOff>44631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137358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5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126642</xdr:rowOff>
    </xdr:from>
    <xdr:to>
      <xdr:col>50</xdr:col>
      <xdr:colOff>165100</xdr:colOff>
      <xdr:row>75</xdr:row>
      <xdr:rowOff>56792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1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73319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58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163789</xdr:rowOff>
    </xdr:from>
    <xdr:to>
      <xdr:col>46</xdr:col>
      <xdr:colOff>38100</xdr:colOff>
      <xdr:row>74</xdr:row>
      <xdr:rowOff>93939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6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110466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45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41923</xdr:rowOff>
    </xdr:from>
    <xdr:to>
      <xdr:col>41</xdr:col>
      <xdr:colOff>101600</xdr:colOff>
      <xdr:row>75</xdr:row>
      <xdr:rowOff>143523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160050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91986</xdr:rowOff>
    </xdr:from>
    <xdr:to>
      <xdr:col>36</xdr:col>
      <xdr:colOff>165100</xdr:colOff>
      <xdr:row>76</xdr:row>
      <xdr:rowOff>22135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50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38663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7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45593</xdr:rowOff>
    </xdr:from>
    <xdr:to>
      <xdr:col>55</xdr:col>
      <xdr:colOff>0</xdr:colOff>
      <xdr:row>92</xdr:row>
      <xdr:rowOff>62751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818993"/>
          <a:ext cx="838200" cy="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123677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39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62751</xdr:rowOff>
    </xdr:from>
    <xdr:to>
      <xdr:col>50</xdr:col>
      <xdr:colOff>114300</xdr:colOff>
      <xdr:row>93</xdr:row>
      <xdr:rowOff>109207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836151"/>
          <a:ext cx="889000" cy="2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44403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109207</xdr:rowOff>
    </xdr:from>
    <xdr:to>
      <xdr:col>45</xdr:col>
      <xdr:colOff>177800</xdr:colOff>
      <xdr:row>94</xdr:row>
      <xdr:rowOff>80607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54057"/>
          <a:ext cx="889000" cy="14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121390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80607</xdr:rowOff>
    </xdr:from>
    <xdr:to>
      <xdr:col>41</xdr:col>
      <xdr:colOff>50800</xdr:colOff>
      <xdr:row>94</xdr:row>
      <xdr:rowOff>103023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196907"/>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158703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153940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166243</xdr:rowOff>
    </xdr:from>
    <xdr:to>
      <xdr:col>55</xdr:col>
      <xdr:colOff>50800</xdr:colOff>
      <xdr:row>92</xdr:row>
      <xdr:rowOff>96393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7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17670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6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11951</xdr:rowOff>
    </xdr:from>
    <xdr:to>
      <xdr:col>50</xdr:col>
      <xdr:colOff>165100</xdr:colOff>
      <xdr:row>92</xdr:row>
      <xdr:rowOff>113551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7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130078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56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58407</xdr:rowOff>
    </xdr:from>
    <xdr:to>
      <xdr:col>46</xdr:col>
      <xdr:colOff>38100</xdr:colOff>
      <xdr:row>93</xdr:row>
      <xdr:rowOff>160007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0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5084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7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29807</xdr:rowOff>
    </xdr:from>
    <xdr:to>
      <xdr:col>41</xdr:col>
      <xdr:colOff>101600</xdr:colOff>
      <xdr:row>94</xdr:row>
      <xdr:rowOff>131407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147934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52223</xdr:rowOff>
    </xdr:from>
    <xdr:to>
      <xdr:col>36</xdr:col>
      <xdr:colOff>165100</xdr:colOff>
      <xdr:row>94</xdr:row>
      <xdr:rowOff>153823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170350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94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5192</xdr:rowOff>
    </xdr:from>
    <xdr:to>
      <xdr:col>85</xdr:col>
      <xdr:colOff>127000</xdr:colOff>
      <xdr:row>36</xdr:row>
      <xdr:rowOff>49312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77392"/>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145188</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4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154193</xdr:rowOff>
    </xdr:from>
    <xdr:to>
      <xdr:col>81</xdr:col>
      <xdr:colOff>50800</xdr:colOff>
      <xdr:row>36</xdr:row>
      <xdr:rowOff>49312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154943"/>
          <a:ext cx="889000" cy="6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64975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8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148204</xdr:rowOff>
    </xdr:from>
    <xdr:to>
      <xdr:col>76</xdr:col>
      <xdr:colOff>114300</xdr:colOff>
      <xdr:row>35</xdr:row>
      <xdr:rowOff>154193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977504"/>
          <a:ext cx="889000" cy="17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39829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148204</xdr:rowOff>
    </xdr:from>
    <xdr:to>
      <xdr:col>71</xdr:col>
      <xdr:colOff>177800</xdr:colOff>
      <xdr:row>35</xdr:row>
      <xdr:rowOff>63210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977504"/>
          <a:ext cx="889000" cy="8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98600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112498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125842</xdr:rowOff>
    </xdr:from>
    <xdr:to>
      <xdr:col>85</xdr:col>
      <xdr:colOff>177800</xdr:colOff>
      <xdr:row>36</xdr:row>
      <xdr:rowOff>55992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148719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97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169962</xdr:rowOff>
    </xdr:from>
    <xdr:to>
      <xdr:col>81</xdr:col>
      <xdr:colOff>101600</xdr:colOff>
      <xdr:row>36</xdr:row>
      <xdr:rowOff>100112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7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91239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26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103393</xdr:rowOff>
    </xdr:from>
    <xdr:to>
      <xdr:col>76</xdr:col>
      <xdr:colOff>165100</xdr:colOff>
      <xdr:row>36</xdr:row>
      <xdr:rowOff>33543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0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24670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19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97404</xdr:rowOff>
    </xdr:from>
    <xdr:to>
      <xdr:col>72</xdr:col>
      <xdr:colOff>38100</xdr:colOff>
      <xdr:row>35</xdr:row>
      <xdr:rowOff>27554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92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44081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70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12410</xdr:rowOff>
    </xdr:from>
    <xdr:to>
      <xdr:col>67</xdr:col>
      <xdr:colOff>101600</xdr:colOff>
      <xdr:row>35</xdr:row>
      <xdr:rowOff>114010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01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130537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78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69062</xdr:rowOff>
    </xdr:from>
    <xdr:to>
      <xdr:col>85</xdr:col>
      <xdr:colOff>127000</xdr:colOff>
      <xdr:row>55</xdr:row>
      <xdr:rowOff>149701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498812"/>
          <a:ext cx="838200" cy="8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127302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21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71025</xdr:rowOff>
    </xdr:from>
    <xdr:to>
      <xdr:col>81</xdr:col>
      <xdr:colOff>50800</xdr:colOff>
      <xdr:row>55</xdr:row>
      <xdr:rowOff>69062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8814975"/>
          <a:ext cx="889000" cy="68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111453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71025</xdr:rowOff>
    </xdr:from>
    <xdr:to>
      <xdr:col>76</xdr:col>
      <xdr:colOff>114300</xdr:colOff>
      <xdr:row>54</xdr:row>
      <xdr:rowOff>99428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8814975"/>
          <a:ext cx="889000" cy="54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59040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99428</xdr:rowOff>
    </xdr:from>
    <xdr:to>
      <xdr:col>71</xdr:col>
      <xdr:colOff>177800</xdr:colOff>
      <xdr:row>55</xdr:row>
      <xdr:rowOff>167399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357728"/>
          <a:ext cx="889000" cy="2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24681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2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98901</xdr:rowOff>
    </xdr:from>
    <xdr:to>
      <xdr:col>85</xdr:col>
      <xdr:colOff>177800</xdr:colOff>
      <xdr:row>56</xdr:row>
      <xdr:rowOff>29051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77328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0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18262</xdr:rowOff>
    </xdr:from>
    <xdr:to>
      <xdr:col>81</xdr:col>
      <xdr:colOff>101600</xdr:colOff>
      <xdr:row>55</xdr:row>
      <xdr:rowOff>119862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4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110989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54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20225</xdr:rowOff>
    </xdr:from>
    <xdr:to>
      <xdr:col>76</xdr:col>
      <xdr:colOff>165100</xdr:colOff>
      <xdr:row>51</xdr:row>
      <xdr:rowOff>121825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87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138352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85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48628</xdr:rowOff>
    </xdr:from>
    <xdr:to>
      <xdr:col>72</xdr:col>
      <xdr:colOff>38100</xdr:colOff>
      <xdr:row>54</xdr:row>
      <xdr:rowOff>150228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3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166755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0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116599</xdr:rowOff>
    </xdr:from>
    <xdr:to>
      <xdr:col>67</xdr:col>
      <xdr:colOff>101600</xdr:colOff>
      <xdr:row>56</xdr:row>
      <xdr:rowOff>46749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4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37876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3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37192</xdr:rowOff>
    </xdr:from>
    <xdr:to>
      <xdr:col>85</xdr:col>
      <xdr:colOff>127000</xdr:colOff>
      <xdr:row>79</xdr:row>
      <xdr:rowOff>43117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81742"/>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35610</xdr:rowOff>
    </xdr:from>
    <xdr:to>
      <xdr:col>81</xdr:col>
      <xdr:colOff>50800</xdr:colOff>
      <xdr:row>79</xdr:row>
      <xdr:rowOff>43117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0160"/>
          <a:ext cx="8890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93279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134175</xdr:rowOff>
    </xdr:from>
    <xdr:to>
      <xdr:col>76</xdr:col>
      <xdr:colOff>114300</xdr:colOff>
      <xdr:row>79</xdr:row>
      <xdr:rowOff>35610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07275"/>
          <a:ext cx="889000" cy="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134808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83007</xdr:rowOff>
    </xdr:from>
    <xdr:to>
      <xdr:col>71</xdr:col>
      <xdr:colOff>177800</xdr:colOff>
      <xdr:row>78</xdr:row>
      <xdr:rowOff>134175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56107"/>
          <a:ext cx="889000" cy="5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135417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145660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157842</xdr:rowOff>
    </xdr:from>
    <xdr:to>
      <xdr:col>85</xdr:col>
      <xdr:colOff>177800</xdr:colOff>
      <xdr:row>79</xdr:row>
      <xdr:rowOff>87992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72769</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5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163767</xdr:rowOff>
    </xdr:from>
    <xdr:to>
      <xdr:col>81</xdr:col>
      <xdr:colOff>101600</xdr:colOff>
      <xdr:row>79</xdr:row>
      <xdr:rowOff>93917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85044</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629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156260</xdr:rowOff>
    </xdr:from>
    <xdr:to>
      <xdr:col>76</xdr:col>
      <xdr:colOff>165100</xdr:colOff>
      <xdr:row>79</xdr:row>
      <xdr:rowOff>86410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77537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2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83375</xdr:rowOff>
    </xdr:from>
    <xdr:to>
      <xdr:col>72</xdr:col>
      <xdr:colOff>38100</xdr:colOff>
      <xdr:row>79</xdr:row>
      <xdr:rowOff>13525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4652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4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32207</xdr:rowOff>
    </xdr:from>
    <xdr:to>
      <xdr:col>67</xdr:col>
      <xdr:colOff>101600</xdr:colOff>
      <xdr:row>78</xdr:row>
      <xdr:rowOff>133807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150334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18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153203</xdr:rowOff>
    </xdr:from>
    <xdr:to>
      <xdr:col>85</xdr:col>
      <xdr:colOff>127000</xdr:colOff>
      <xdr:row>94</xdr:row>
      <xdr:rowOff>31964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098053"/>
          <a:ext cx="838200" cy="5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13231</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0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31964</xdr:rowOff>
    </xdr:from>
    <xdr:to>
      <xdr:col>81</xdr:col>
      <xdr:colOff>50800</xdr:colOff>
      <xdr:row>94</xdr:row>
      <xdr:rowOff>91891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148264"/>
          <a:ext cx="889000" cy="5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127432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91891</xdr:rowOff>
    </xdr:from>
    <xdr:to>
      <xdr:col>76</xdr:col>
      <xdr:colOff>114300</xdr:colOff>
      <xdr:row>94</xdr:row>
      <xdr:rowOff>122425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08191"/>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86006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122425</xdr:rowOff>
    </xdr:from>
    <xdr:to>
      <xdr:col>71</xdr:col>
      <xdr:colOff>177800</xdr:colOff>
      <xdr:row>94</xdr:row>
      <xdr:rowOff>123126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38725"/>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90890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102403</xdr:rowOff>
    </xdr:from>
    <xdr:to>
      <xdr:col>85</xdr:col>
      <xdr:colOff>177800</xdr:colOff>
      <xdr:row>94</xdr:row>
      <xdr:rowOff>32553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125280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89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152614</xdr:rowOff>
    </xdr:from>
    <xdr:to>
      <xdr:col>81</xdr:col>
      <xdr:colOff>101600</xdr:colOff>
      <xdr:row>94</xdr:row>
      <xdr:rowOff>82764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0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99291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8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41091</xdr:rowOff>
    </xdr:from>
    <xdr:to>
      <xdr:col>76</xdr:col>
      <xdr:colOff>165100</xdr:colOff>
      <xdr:row>94</xdr:row>
      <xdr:rowOff>142691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159218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3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71625</xdr:rowOff>
    </xdr:from>
    <xdr:to>
      <xdr:col>72</xdr:col>
      <xdr:colOff>38100</xdr:colOff>
      <xdr:row>95</xdr:row>
      <xdr:rowOff>1775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18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18302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6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72326</xdr:rowOff>
    </xdr:from>
    <xdr:to>
      <xdr:col>67</xdr:col>
      <xdr:colOff>101600</xdr:colOff>
      <xdr:row>95</xdr:row>
      <xdr:rowOff>2476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1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19003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総務費は、前年度から</a:t>
          </a:r>
          <a:r>
            <a:rPr kumimoji="1" lang="en-US" altLang="ja-JP" sz="1300">
              <a:latin typeface="ＭＳ Ｐゴシック" panose="020B0600070205080204" pitchFamily="50" charset="-128"/>
              <a:ea typeface="ＭＳ Ｐゴシック" panose="020B0600070205080204" pitchFamily="50" charset="-128"/>
            </a:rPr>
            <a:t>6,072</a:t>
          </a:r>
          <a:r>
            <a:rPr kumimoji="1" lang="ja-JP" altLang="en-US" sz="1300">
              <a:latin typeface="ＭＳ Ｐゴシック" panose="020B0600070205080204" pitchFamily="50" charset="-128"/>
              <a:ea typeface="ＭＳ Ｐゴシック" panose="020B0600070205080204" pitchFamily="50" charset="-128"/>
            </a:rPr>
            <a:t>円の増となっており、類似団体平均と同等である。民生費は、子育て世帯への臨時特別給付金給付事業の減があったものの、電力・ガス・食料品等価格高騰緊急支援給付金給付事業の皆増もあり、住民一人当たり</a:t>
          </a:r>
          <a:r>
            <a:rPr kumimoji="1" lang="en-US" altLang="ja-JP" sz="1300">
              <a:latin typeface="ＭＳ Ｐゴシック" panose="020B0600070205080204" pitchFamily="50" charset="-128"/>
              <a:ea typeface="ＭＳ Ｐゴシック" panose="020B0600070205080204" pitchFamily="50" charset="-128"/>
            </a:rPr>
            <a:t>198,291</a:t>
          </a:r>
          <a:r>
            <a:rPr kumimoji="1" lang="ja-JP" altLang="en-US" sz="1300">
              <a:latin typeface="ＭＳ Ｐゴシック" panose="020B0600070205080204" pitchFamily="50" charset="-128"/>
              <a:ea typeface="ＭＳ Ｐゴシック" panose="020B0600070205080204" pitchFamily="50" charset="-128"/>
            </a:rPr>
            <a:t>円となっており、前年度とほぼ同等となっている。農林水産業費は、住民一人あたり</a:t>
          </a:r>
          <a:r>
            <a:rPr kumimoji="1" lang="en-US" altLang="ja-JP" sz="1300">
              <a:latin typeface="ＭＳ Ｐゴシック" panose="020B0600070205080204" pitchFamily="50" charset="-128"/>
              <a:ea typeface="ＭＳ Ｐゴシック" panose="020B0600070205080204" pitchFamily="50" charset="-128"/>
            </a:rPr>
            <a:t>46,205</a:t>
          </a:r>
          <a:r>
            <a:rPr kumimoji="1" lang="ja-JP" altLang="en-US" sz="1300">
              <a:latin typeface="ＭＳ Ｐゴシック" panose="020B0600070205080204" pitchFamily="50" charset="-128"/>
              <a:ea typeface="ＭＳ Ｐゴシック" panose="020B0600070205080204" pitchFamily="50" charset="-128"/>
            </a:rPr>
            <a:t>円となっており、産地パワーアップ事業（主にＪＡ多機能型倉庫建設への補助）の皆減、農業者等復旧支援事業（</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大雪災害復旧支援事業）の皆減などにより</a:t>
          </a:r>
          <a:r>
            <a:rPr kumimoji="1" lang="en-US" altLang="ja-JP" sz="1300">
              <a:latin typeface="ＭＳ Ｐゴシック" panose="020B0600070205080204" pitchFamily="50" charset="-128"/>
              <a:ea typeface="ＭＳ Ｐゴシック" panose="020B0600070205080204" pitchFamily="50" charset="-128"/>
            </a:rPr>
            <a:t>18,347</a:t>
          </a:r>
          <a:r>
            <a:rPr kumimoji="1" lang="ja-JP" altLang="en-US" sz="1300">
              <a:latin typeface="ＭＳ Ｐゴシック" panose="020B0600070205080204" pitchFamily="50" charset="-128"/>
              <a:ea typeface="ＭＳ Ｐゴシック" panose="020B0600070205080204" pitchFamily="50" charset="-128"/>
            </a:rPr>
            <a:t>円の大幅減となった。土木費は、降雪量が例年並みだったことにより除排雪経費の減はあったものの、市街地再開発対策費（横手駅東口第二地区）の継続や、再開発に伴う駅周辺歩道改良事業などの都市再生整備事業の皆増などにより、前年度より</a:t>
          </a:r>
          <a:r>
            <a:rPr kumimoji="1" lang="en-US" altLang="ja-JP" sz="1300">
              <a:latin typeface="ＭＳ Ｐゴシック" panose="020B0600070205080204" pitchFamily="50" charset="-128"/>
              <a:ea typeface="ＭＳ Ｐゴシック" panose="020B0600070205080204" pitchFamily="50" charset="-128"/>
            </a:rPr>
            <a:t>1,351</a:t>
          </a:r>
          <a:r>
            <a:rPr kumimoji="1" lang="ja-JP" altLang="en-US" sz="1300">
              <a:latin typeface="ＭＳ Ｐゴシック" panose="020B0600070205080204" pitchFamily="50" charset="-128"/>
              <a:ea typeface="ＭＳ Ｐゴシック" panose="020B0600070205080204" pitchFamily="50" charset="-128"/>
            </a:rPr>
            <a:t>円の増、類似団体平均より</a:t>
          </a:r>
          <a:r>
            <a:rPr kumimoji="1" lang="en-US" altLang="ja-JP" sz="1300">
              <a:latin typeface="ＭＳ Ｐゴシック" panose="020B0600070205080204" pitchFamily="50" charset="-128"/>
              <a:ea typeface="ＭＳ Ｐゴシック" panose="020B0600070205080204" pitchFamily="50" charset="-128"/>
            </a:rPr>
            <a:t>38,847</a:t>
          </a:r>
          <a:r>
            <a:rPr kumimoji="1" lang="ja-JP" altLang="en-US" sz="1300">
              <a:latin typeface="ＭＳ Ｐゴシック" panose="020B0600070205080204" pitchFamily="50" charset="-128"/>
              <a:ea typeface="ＭＳ Ｐゴシック" panose="020B0600070205080204" pitchFamily="50" charset="-128"/>
            </a:rPr>
            <a:t>円上回っている。教育費は、小中学校普通教室空調設備整備事業の皆減などから前年度比</a:t>
          </a:r>
          <a:r>
            <a:rPr kumimoji="1" lang="en-US" altLang="ja-JP" sz="1300">
              <a:latin typeface="ＭＳ Ｐゴシック" panose="020B0600070205080204" pitchFamily="50" charset="-128"/>
              <a:ea typeface="ＭＳ Ｐゴシック" panose="020B0600070205080204" pitchFamily="50" charset="-128"/>
            </a:rPr>
            <a:t>4,233</a:t>
          </a:r>
          <a:r>
            <a:rPr kumimoji="1" lang="ja-JP" altLang="en-US" sz="1300">
              <a:latin typeface="ＭＳ Ｐゴシック" panose="020B0600070205080204" pitchFamily="50" charset="-128"/>
              <a:ea typeface="ＭＳ Ｐゴシック" panose="020B0600070205080204" pitchFamily="50" charset="-128"/>
            </a:rPr>
            <a:t>円の減となり、類似団体平均を下回っている。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当市の目的別歳出決算の特徴として、老朽化した施設の維持管理経費や更新費用、豪雪地帯であるという地域特性による除排雪費のほか、主要産業である農林業者への雪害対応などの経費があるが、今後、横手市財産経営推進計画に沿った公共施設の適切な管理推進や既存事業の継続的な見直しにより、経費の抑制に努めるもの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は、普通交付税の再算定による増加分を、翌年度へ繰り越すべき財源としたことにより実質収支額が増大していたが、令和４年度は普通交付税の再算定分を活用し物価高騰対策事業を実施したことなどにより、単年度収支は前年度比減となった。また、財政調整基金においては、大型公共施設建設事業、駅前再開発事業などの大型建設事業実施のため</a:t>
          </a:r>
          <a:r>
            <a:rPr kumimoji="1" lang="en-US" altLang="ja-JP" sz="1200">
              <a:latin typeface="ＭＳ ゴシック" pitchFamily="49" charset="-128"/>
              <a:ea typeface="ＭＳ ゴシック" pitchFamily="49" charset="-128"/>
            </a:rPr>
            <a:t>504</a:t>
          </a:r>
          <a:r>
            <a:rPr kumimoji="1" lang="ja-JP" altLang="en-US" sz="1200">
              <a:latin typeface="ＭＳ ゴシック" pitchFamily="49" charset="-128"/>
              <a:ea typeface="ＭＳ ゴシック" pitchFamily="49" charset="-128"/>
            </a:rPr>
            <a:t>百万円を取り崩したことにより、基金残高も前年度比で減少している。今後も大型公共施設建設の本格化による歳出の一時的な増加や人口減少・少子高齢化に伴う税収減が見込まれることから、事業の選択と集中により歳出の削減を図るとともに、基金に依存しない安定し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年度決算は、全ての会計において黒字となっており、前年度より</a:t>
          </a:r>
          <a:r>
            <a:rPr kumimoji="1" lang="en-US" altLang="ja-JP" sz="1300">
              <a:latin typeface="ＭＳ ゴシック" pitchFamily="49" charset="-128"/>
              <a:ea typeface="ＭＳ ゴシック" pitchFamily="49" charset="-128"/>
            </a:rPr>
            <a:t>3.41</a:t>
          </a:r>
          <a:r>
            <a:rPr kumimoji="1" lang="ja-JP" altLang="en-US" sz="1300">
              <a:latin typeface="ＭＳ ゴシック" pitchFamily="49" charset="-128"/>
              <a:ea typeface="ＭＳ ゴシック" pitchFamily="49" charset="-128"/>
            </a:rPr>
            <a:t>％増加した。</a:t>
          </a:r>
        </a:p>
        <a:p>
          <a:r>
            <a:rPr kumimoji="1" lang="ja-JP" altLang="en-US" sz="1300">
              <a:latin typeface="ＭＳ ゴシック" pitchFamily="49" charset="-128"/>
              <a:ea typeface="ＭＳ ゴシック" pitchFamily="49" charset="-128"/>
            </a:rPr>
            <a:t>　一般会計においては、歳入歳出差引が前年度比</a:t>
          </a:r>
          <a:r>
            <a:rPr kumimoji="1" lang="en-US" altLang="ja-JP" sz="1300">
              <a:latin typeface="ＭＳ ゴシック" pitchFamily="49" charset="-128"/>
              <a:ea typeface="ＭＳ ゴシック" pitchFamily="49" charset="-128"/>
            </a:rPr>
            <a:t>506,980</a:t>
          </a:r>
          <a:r>
            <a:rPr kumimoji="1" lang="ja-JP" altLang="en-US" sz="1300">
              <a:latin typeface="ＭＳ ゴシック" pitchFamily="49" charset="-128"/>
              <a:ea typeface="ＭＳ ゴシック" pitchFamily="49" charset="-128"/>
            </a:rPr>
            <a:t>千円増の</a:t>
          </a:r>
          <a:r>
            <a:rPr kumimoji="1" lang="en-US" altLang="ja-JP" sz="1300">
              <a:latin typeface="ＭＳ ゴシック" pitchFamily="49" charset="-128"/>
              <a:ea typeface="ＭＳ ゴシック" pitchFamily="49" charset="-128"/>
            </a:rPr>
            <a:t>3,168,849</a:t>
          </a:r>
          <a:r>
            <a:rPr kumimoji="1" lang="ja-JP" altLang="en-US" sz="1300">
              <a:latin typeface="ＭＳ ゴシック" pitchFamily="49" charset="-128"/>
              <a:ea typeface="ＭＳ ゴシック" pitchFamily="49" charset="-128"/>
            </a:rPr>
            <a:t>千円であったことにより、実質収支が</a:t>
          </a:r>
          <a:r>
            <a:rPr kumimoji="1" lang="en-US" altLang="ja-JP" sz="1300">
              <a:latin typeface="ＭＳ ゴシック" pitchFamily="49" charset="-128"/>
              <a:ea typeface="ＭＳ ゴシック" pitchFamily="49" charset="-128"/>
            </a:rPr>
            <a:t>553,437</a:t>
          </a:r>
          <a:r>
            <a:rPr kumimoji="1" lang="ja-JP" altLang="en-US" sz="1300">
              <a:latin typeface="ＭＳ ゴシック" pitchFamily="49" charset="-128"/>
              <a:ea typeface="ＭＳ ゴシック" pitchFamily="49" charset="-128"/>
            </a:rPr>
            <a:t>千円の増となった。</a:t>
          </a:r>
        </a:p>
        <a:p>
          <a:r>
            <a:rPr kumimoji="1" lang="ja-JP" altLang="en-US" sz="1300">
              <a:latin typeface="ＭＳ ゴシック" pitchFamily="49" charset="-128"/>
              <a:ea typeface="ＭＳ ゴシック" pitchFamily="49" charset="-128"/>
            </a:rPr>
            <a:t>　水道事業会計においては、給水収益が給水人口の減により大幅に減となった一方、費用において、燃料費高騰や物価上昇などの影響により動力費、薬品費、委託料などが増額となったことなどにより黒字額が前年度より減少した。</a:t>
          </a:r>
        </a:p>
        <a:p>
          <a:r>
            <a:rPr kumimoji="1" lang="ja-JP" altLang="en-US" sz="1300">
              <a:latin typeface="ＭＳ ゴシック" pitchFamily="49" charset="-128"/>
              <a:ea typeface="ＭＳ ゴシック" pitchFamily="49" charset="-128"/>
            </a:rPr>
            <a:t>　下水道事業会計においては、収益は前年度と大きな差がなかったものの、費用において支払利息、減価償却費が減となり黒字額が前年度より大きくなった。</a:t>
          </a:r>
        </a:p>
        <a:p>
          <a:r>
            <a:rPr kumimoji="1" lang="ja-JP" altLang="en-US" sz="1300">
              <a:latin typeface="ＭＳ ゴシック" pitchFamily="49" charset="-128"/>
              <a:ea typeface="ＭＳ ゴシック" pitchFamily="49" charset="-128"/>
            </a:rPr>
            <a:t>　介護保険特別会計においては、歳入において繰越金が大幅に減額になったものの、国庫支出金、支払基金交付金などの増額により実質収支は</a:t>
          </a:r>
          <a:r>
            <a:rPr kumimoji="1" lang="en-US" altLang="ja-JP" sz="1300">
              <a:latin typeface="ＭＳ ゴシック" pitchFamily="49" charset="-128"/>
              <a:ea typeface="ＭＳ ゴシック" pitchFamily="49" charset="-128"/>
            </a:rPr>
            <a:t>239,126</a:t>
          </a:r>
          <a:r>
            <a:rPr kumimoji="1" lang="ja-JP" altLang="en-US" sz="1300">
              <a:latin typeface="ＭＳ ゴシック" pitchFamily="49" charset="-128"/>
              <a:ea typeface="ＭＳ ゴシック" pitchFamily="49" charset="-128"/>
            </a:rPr>
            <a:t>千円の増額となった。歳出においては、年度当初のコロナウイルス感染症感染拡大の影響を受け、利用者の受け入れができない事業所があったことなどから</a:t>
          </a:r>
          <a:r>
            <a:rPr kumimoji="1" lang="en-US" altLang="ja-JP" sz="1300">
              <a:latin typeface="ＭＳ ゴシック" pitchFamily="49" charset="-128"/>
              <a:ea typeface="ＭＳ ゴシック" pitchFamily="49" charset="-128"/>
            </a:rPr>
            <a:t>7,728</a:t>
          </a:r>
          <a:r>
            <a:rPr kumimoji="1" lang="ja-JP" altLang="en-US" sz="1300">
              <a:latin typeface="ＭＳ ゴシック" pitchFamily="49" charset="-128"/>
              <a:ea typeface="ＭＳ ゴシック" pitchFamily="49" charset="-128"/>
            </a:rPr>
            <a:t>千円の減額となり、実質収支が</a:t>
          </a:r>
          <a:r>
            <a:rPr kumimoji="1" lang="en-US" altLang="ja-JP" sz="1300">
              <a:latin typeface="ＭＳ ゴシック" pitchFamily="49" charset="-128"/>
              <a:ea typeface="ＭＳ ゴシック" pitchFamily="49" charset="-128"/>
            </a:rPr>
            <a:t>14,582</a:t>
          </a:r>
          <a:r>
            <a:rPr kumimoji="1" lang="ja-JP" altLang="en-US" sz="1300">
              <a:latin typeface="ＭＳ ゴシック" pitchFamily="49" charset="-128"/>
              <a:ea typeface="ＭＳ ゴシック" pitchFamily="49" charset="-128"/>
            </a:rPr>
            <a:t>千円の減となった。　</a:t>
          </a:r>
        </a:p>
        <a:p>
          <a:r>
            <a:rPr kumimoji="1" lang="ja-JP" altLang="en-US" sz="1300">
              <a:latin typeface="ＭＳ ゴシック" pitchFamily="49" charset="-128"/>
              <a:ea typeface="ＭＳ ゴシック" pitchFamily="49" charset="-128"/>
            </a:rPr>
            <a:t>　今後は、人口減少により市税や地方交付税の減少が見込まれるが、新たな財源確保策や料金改定等を実施するとともに徹底した管理によるコストの削減を図り、時代の変化に対応した公共サービスの提供と持続可能な行政・事業運営を実現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75" thickBot="1" x14ac:dyDescent="0.2">
      <c r="B2" s="178" t="s">
        <v>82</v>
      </c>
      <c r="C2" s="178"/>
      <c r="D2" s="179"/>
    </row>
    <row r="3" spans="1:119" ht="18.75" customHeight="1" thickBot="1" x14ac:dyDescent="0.2">
      <c r="A3" s="177"/>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59150500</v>
      </c>
      <c r="BO4" s="407"/>
      <c r="BP4" s="407"/>
      <c r="BQ4" s="407"/>
      <c r="BR4" s="407"/>
      <c r="BS4" s="407"/>
      <c r="BT4" s="407"/>
      <c r="BU4" s="408"/>
      <c r="BV4" s="406">
        <v>60635360</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9.9</v>
      </c>
      <c r="CU4" s="413"/>
      <c r="CV4" s="413"/>
      <c r="CW4" s="413"/>
      <c r="CX4" s="413"/>
      <c r="CY4" s="413"/>
      <c r="CZ4" s="413"/>
      <c r="DA4" s="414"/>
      <c r="DB4" s="412">
        <v>7.8</v>
      </c>
      <c r="DC4" s="413"/>
      <c r="DD4" s="413"/>
      <c r="DE4" s="413"/>
      <c r="DF4" s="413"/>
      <c r="DG4" s="413"/>
      <c r="DH4" s="413"/>
      <c r="DI4" s="414"/>
    </row>
    <row r="5" spans="1:119" ht="18.75" customHeight="1" x14ac:dyDescent="0.15">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55976753</v>
      </c>
      <c r="BO5" s="444"/>
      <c r="BP5" s="444"/>
      <c r="BQ5" s="444"/>
      <c r="BR5" s="444"/>
      <c r="BS5" s="444"/>
      <c r="BT5" s="444"/>
      <c r="BU5" s="445"/>
      <c r="BV5" s="443">
        <v>57968592</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93.9</v>
      </c>
      <c r="CU5" s="441"/>
      <c r="CV5" s="441"/>
      <c r="CW5" s="441"/>
      <c r="CX5" s="441"/>
      <c r="CY5" s="441"/>
      <c r="CZ5" s="441"/>
      <c r="DA5" s="442"/>
      <c r="DB5" s="440">
        <v>91.3</v>
      </c>
      <c r="DC5" s="441"/>
      <c r="DD5" s="441"/>
      <c r="DE5" s="441"/>
      <c r="DF5" s="441"/>
      <c r="DG5" s="441"/>
      <c r="DH5" s="441"/>
      <c r="DI5" s="442"/>
    </row>
    <row r="6" spans="1:119" ht="18.75" customHeight="1" x14ac:dyDescent="0.15">
      <c r="A6" s="177"/>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3173747</v>
      </c>
      <c r="BO6" s="444"/>
      <c r="BP6" s="444"/>
      <c r="BQ6" s="444"/>
      <c r="BR6" s="444"/>
      <c r="BS6" s="444"/>
      <c r="BT6" s="444"/>
      <c r="BU6" s="445"/>
      <c r="BV6" s="443">
        <v>2666768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94.9</v>
      </c>
      <c r="CU6" s="481"/>
      <c r="CV6" s="481"/>
      <c r="CW6" s="481"/>
      <c r="CX6" s="481"/>
      <c r="CY6" s="481"/>
      <c r="CZ6" s="481"/>
      <c r="DA6" s="482"/>
      <c r="DB6" s="480">
        <v>93.9</v>
      </c>
      <c r="DC6" s="481"/>
      <c r="DD6" s="481"/>
      <c r="DE6" s="481"/>
      <c r="DF6" s="481"/>
      <c r="DG6" s="481"/>
      <c r="DH6" s="481"/>
      <c r="DI6" s="482"/>
    </row>
    <row r="7" spans="1:119" ht="18.75" customHeight="1" x14ac:dyDescent="0.15">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103</v>
      </c>
      <c r="AV7" s="476"/>
      <c r="AW7" s="476"/>
      <c r="AX7" s="476"/>
      <c r="AY7" s="477" t="s">
        <v>107</v>
      </c>
      <c r="AZ7" s="478"/>
      <c r="BA7" s="478"/>
      <c r="BB7" s="478"/>
      <c r="BC7" s="478"/>
      <c r="BD7" s="478"/>
      <c r="BE7" s="478"/>
      <c r="BF7" s="478"/>
      <c r="BG7" s="478"/>
      <c r="BH7" s="478"/>
      <c r="BI7" s="478"/>
      <c r="BJ7" s="478"/>
      <c r="BK7" s="478"/>
      <c r="BL7" s="478"/>
      <c r="BM7" s="479"/>
      <c r="BN7" s="443">
        <v>182230</v>
      </c>
      <c r="BO7" s="444"/>
      <c r="BP7" s="444"/>
      <c r="BQ7" s="444"/>
      <c r="BR7" s="444"/>
      <c r="BS7" s="444"/>
      <c r="BT7" s="444"/>
      <c r="BU7" s="445"/>
      <c r="BV7" s="443">
        <v>225362</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30299598</v>
      </c>
      <c r="CU7" s="444"/>
      <c r="CV7" s="444"/>
      <c r="CW7" s="444"/>
      <c r="CX7" s="444"/>
      <c r="CY7" s="444"/>
      <c r="CZ7" s="444"/>
      <c r="DA7" s="445"/>
      <c r="DB7" s="443">
        <v>31144723</v>
      </c>
      <c r="DC7" s="444"/>
      <c r="DD7" s="444"/>
      <c r="DE7" s="444"/>
      <c r="DF7" s="444"/>
      <c r="DG7" s="444"/>
      <c r="DH7" s="444"/>
      <c r="DI7" s="445"/>
    </row>
    <row r="8" spans="1:119" ht="18.75" customHeight="1" thickBot="1" x14ac:dyDescent="0.2">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103</v>
      </c>
      <c r="AV8" s="476"/>
      <c r="AW8" s="476"/>
      <c r="AX8" s="476"/>
      <c r="AY8" s="477" t="s">
        <v>110</v>
      </c>
      <c r="AZ8" s="478"/>
      <c r="BA8" s="478"/>
      <c r="BB8" s="478"/>
      <c r="BC8" s="478"/>
      <c r="BD8" s="478"/>
      <c r="BE8" s="478"/>
      <c r="BF8" s="478"/>
      <c r="BG8" s="478"/>
      <c r="BH8" s="478"/>
      <c r="BI8" s="478"/>
      <c r="BJ8" s="478"/>
      <c r="BK8" s="478"/>
      <c r="BL8" s="478"/>
      <c r="BM8" s="479"/>
      <c r="BN8" s="443">
        <v>2991517</v>
      </c>
      <c r="BO8" s="444"/>
      <c r="BP8" s="444"/>
      <c r="BQ8" s="444"/>
      <c r="BR8" s="444"/>
      <c r="BS8" s="444"/>
      <c r="BT8" s="444"/>
      <c r="BU8" s="445"/>
      <c r="BV8" s="443">
        <v>2441406</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0.33</v>
      </c>
      <c r="CU8" s="484"/>
      <c r="CV8" s="484"/>
      <c r="CW8" s="484"/>
      <c r="CX8" s="484"/>
      <c r="CY8" s="484"/>
      <c r="CZ8" s="484"/>
      <c r="DA8" s="485"/>
      <c r="DB8" s="483">
        <v>0.33</v>
      </c>
      <c r="DC8" s="484"/>
      <c r="DD8" s="484"/>
      <c r="DE8" s="484"/>
      <c r="DF8" s="484"/>
      <c r="DG8" s="484"/>
      <c r="DH8" s="484"/>
      <c r="DI8" s="485"/>
    </row>
    <row r="9" spans="1:119" ht="18.75" customHeight="1" thickBot="1" x14ac:dyDescent="0.2">
      <c r="A9" s="177"/>
      <c r="B9" s="437" t="s">
        <v>112</v>
      </c>
      <c r="C9" s="438"/>
      <c r="D9" s="438"/>
      <c r="E9" s="438"/>
      <c r="F9" s="438"/>
      <c r="G9" s="438"/>
      <c r="H9" s="438"/>
      <c r="I9" s="438"/>
      <c r="J9" s="438"/>
      <c r="K9" s="486"/>
      <c r="L9" s="487" t="s">
        <v>113</v>
      </c>
      <c r="M9" s="488"/>
      <c r="N9" s="488"/>
      <c r="O9" s="488"/>
      <c r="P9" s="488"/>
      <c r="Q9" s="489"/>
      <c r="R9" s="490">
        <v>85555</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550111</v>
      </c>
      <c r="BO9" s="444"/>
      <c r="BP9" s="444"/>
      <c r="BQ9" s="444"/>
      <c r="BR9" s="444"/>
      <c r="BS9" s="444"/>
      <c r="BT9" s="444"/>
      <c r="BU9" s="445"/>
      <c r="BV9" s="443">
        <v>356214</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16.600000000000001</v>
      </c>
      <c r="CU9" s="441"/>
      <c r="CV9" s="441"/>
      <c r="CW9" s="441"/>
      <c r="CX9" s="441"/>
      <c r="CY9" s="441"/>
      <c r="CZ9" s="441"/>
      <c r="DA9" s="442"/>
      <c r="DB9" s="440">
        <v>16.399999999999999</v>
      </c>
      <c r="DC9" s="441"/>
      <c r="DD9" s="441"/>
      <c r="DE9" s="441"/>
      <c r="DF9" s="441"/>
      <c r="DG9" s="441"/>
      <c r="DH9" s="441"/>
      <c r="DI9" s="442"/>
    </row>
    <row r="10" spans="1:119" ht="18.75" customHeight="1" thickBot="1" x14ac:dyDescent="0.2">
      <c r="A10" s="177"/>
      <c r="B10" s="437"/>
      <c r="C10" s="438"/>
      <c r="D10" s="438"/>
      <c r="E10" s="438"/>
      <c r="F10" s="438"/>
      <c r="G10" s="438"/>
      <c r="H10" s="438"/>
      <c r="I10" s="438"/>
      <c r="J10" s="438"/>
      <c r="K10" s="486"/>
      <c r="L10" s="493" t="s">
        <v>119</v>
      </c>
      <c r="M10" s="473"/>
      <c r="N10" s="473"/>
      <c r="O10" s="473"/>
      <c r="P10" s="473"/>
      <c r="Q10" s="474"/>
      <c r="R10" s="494">
        <v>92197</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1218050</v>
      </c>
      <c r="BO10" s="444"/>
      <c r="BP10" s="444"/>
      <c r="BQ10" s="444"/>
      <c r="BR10" s="444"/>
      <c r="BS10" s="444"/>
      <c r="BT10" s="444"/>
      <c r="BU10" s="445"/>
      <c r="BV10" s="443">
        <v>1142335</v>
      </c>
      <c r="BW10" s="444"/>
      <c r="BX10" s="444"/>
      <c r="BY10" s="444"/>
      <c r="BZ10" s="444"/>
      <c r="CA10" s="444"/>
      <c r="CB10" s="444"/>
      <c r="CC10" s="445"/>
      <c r="CD10" s="180" t="s">
        <v>123</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121</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77"/>
      <c r="B12" s="503" t="s">
        <v>130</v>
      </c>
      <c r="C12" s="504"/>
      <c r="D12" s="504"/>
      <c r="E12" s="504"/>
      <c r="F12" s="504"/>
      <c r="G12" s="504"/>
      <c r="H12" s="504"/>
      <c r="I12" s="504"/>
      <c r="J12" s="504"/>
      <c r="K12" s="505"/>
      <c r="L12" s="512" t="s">
        <v>131</v>
      </c>
      <c r="M12" s="513"/>
      <c r="N12" s="513"/>
      <c r="O12" s="513"/>
      <c r="P12" s="513"/>
      <c r="Q12" s="514"/>
      <c r="R12" s="515">
        <v>84294</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103</v>
      </c>
      <c r="AV12" s="476"/>
      <c r="AW12" s="476"/>
      <c r="AX12" s="476"/>
      <c r="AY12" s="477" t="s">
        <v>135</v>
      </c>
      <c r="AZ12" s="478"/>
      <c r="BA12" s="478"/>
      <c r="BB12" s="478"/>
      <c r="BC12" s="478"/>
      <c r="BD12" s="478"/>
      <c r="BE12" s="478"/>
      <c r="BF12" s="478"/>
      <c r="BG12" s="478"/>
      <c r="BH12" s="478"/>
      <c r="BI12" s="478"/>
      <c r="BJ12" s="478"/>
      <c r="BK12" s="478"/>
      <c r="BL12" s="478"/>
      <c r="BM12" s="479"/>
      <c r="BN12" s="443">
        <v>1722714</v>
      </c>
      <c r="BO12" s="444"/>
      <c r="BP12" s="444"/>
      <c r="BQ12" s="444"/>
      <c r="BR12" s="444"/>
      <c r="BS12" s="444"/>
      <c r="BT12" s="444"/>
      <c r="BU12" s="445"/>
      <c r="BV12" s="443">
        <v>694290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137</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77"/>
      <c r="B13" s="506"/>
      <c r="C13" s="507"/>
      <c r="D13" s="507"/>
      <c r="E13" s="507"/>
      <c r="F13" s="507"/>
      <c r="G13" s="507"/>
      <c r="H13" s="507"/>
      <c r="I13" s="507"/>
      <c r="J13" s="507"/>
      <c r="K13" s="508"/>
      <c r="L13" s="186"/>
      <c r="M13" s="534" t="s">
        <v>139</v>
      </c>
      <c r="N13" s="535"/>
      <c r="O13" s="535"/>
      <c r="P13" s="535"/>
      <c r="Q13" s="536"/>
      <c r="R13" s="527">
        <v>83912</v>
      </c>
      <c r="S13" s="528"/>
      <c r="T13" s="528"/>
      <c r="U13" s="528"/>
      <c r="V13" s="529"/>
      <c r="W13" s="459" t="s">
        <v>140</v>
      </c>
      <c r="X13" s="460"/>
      <c r="Y13" s="460"/>
      <c r="Z13" s="460"/>
      <c r="AA13" s="460"/>
      <c r="AB13" s="450"/>
      <c r="AC13" s="494">
        <v>6489</v>
      </c>
      <c r="AD13" s="495"/>
      <c r="AE13" s="495"/>
      <c r="AF13" s="495"/>
      <c r="AG13" s="537"/>
      <c r="AH13" s="494">
        <v>7559</v>
      </c>
      <c r="AI13" s="495"/>
      <c r="AJ13" s="495"/>
      <c r="AK13" s="495"/>
      <c r="AL13" s="496"/>
      <c r="AM13" s="472" t="s">
        <v>141</v>
      </c>
      <c r="AN13" s="473"/>
      <c r="AO13" s="473"/>
      <c r="AP13" s="473"/>
      <c r="AQ13" s="473"/>
      <c r="AR13" s="473"/>
      <c r="AS13" s="473"/>
      <c r="AT13" s="474"/>
      <c r="AU13" s="475" t="s">
        <v>121</v>
      </c>
      <c r="AV13" s="476"/>
      <c r="AW13" s="476"/>
      <c r="AX13" s="476"/>
      <c r="AY13" s="477" t="s">
        <v>142</v>
      </c>
      <c r="AZ13" s="478"/>
      <c r="BA13" s="478"/>
      <c r="BB13" s="478"/>
      <c r="BC13" s="478"/>
      <c r="BD13" s="478"/>
      <c r="BE13" s="478"/>
      <c r="BF13" s="478"/>
      <c r="BG13" s="478"/>
      <c r="BH13" s="478"/>
      <c r="BI13" s="478"/>
      <c r="BJ13" s="478"/>
      <c r="BK13" s="478"/>
      <c r="BL13" s="478"/>
      <c r="BM13" s="479"/>
      <c r="BN13" s="443">
        <v>45447</v>
      </c>
      <c r="BO13" s="444"/>
      <c r="BP13" s="444"/>
      <c r="BQ13" s="444"/>
      <c r="BR13" s="444"/>
      <c r="BS13" s="444"/>
      <c r="BT13" s="444"/>
      <c r="BU13" s="445"/>
      <c r="BV13" s="443">
        <v>804259</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7.6</v>
      </c>
      <c r="CU13" s="441"/>
      <c r="CV13" s="441"/>
      <c r="CW13" s="441"/>
      <c r="CX13" s="441"/>
      <c r="CY13" s="441"/>
      <c r="CZ13" s="441"/>
      <c r="DA13" s="442"/>
      <c r="DB13" s="440">
        <v>7.2</v>
      </c>
      <c r="DC13" s="441"/>
      <c r="DD13" s="441"/>
      <c r="DE13" s="441"/>
      <c r="DF13" s="441"/>
      <c r="DG13" s="441"/>
      <c r="DH13" s="441"/>
      <c r="DI13" s="442"/>
    </row>
    <row r="14" spans="1:119" ht="18.75" customHeight="1" thickBot="1" x14ac:dyDescent="0.2">
      <c r="A14" s="177"/>
      <c r="B14" s="506"/>
      <c r="C14" s="507"/>
      <c r="D14" s="507"/>
      <c r="E14" s="507"/>
      <c r="F14" s="507"/>
      <c r="G14" s="507"/>
      <c r="H14" s="507"/>
      <c r="I14" s="507"/>
      <c r="J14" s="507"/>
      <c r="K14" s="508"/>
      <c r="L14" s="524" t="s">
        <v>144</v>
      </c>
      <c r="M14" s="525"/>
      <c r="N14" s="525"/>
      <c r="O14" s="525"/>
      <c r="P14" s="525"/>
      <c r="Q14" s="526"/>
      <c r="R14" s="527">
        <v>85912</v>
      </c>
      <c r="S14" s="528"/>
      <c r="T14" s="528"/>
      <c r="U14" s="528"/>
      <c r="V14" s="529"/>
      <c r="W14" s="433"/>
      <c r="X14" s="434"/>
      <c r="Y14" s="434"/>
      <c r="Z14" s="434"/>
      <c r="AA14" s="434"/>
      <c r="AB14" s="423"/>
      <c r="AC14" s="530">
        <v>14.8</v>
      </c>
      <c r="AD14" s="531"/>
      <c r="AE14" s="531"/>
      <c r="AF14" s="531"/>
      <c r="AG14" s="532"/>
      <c r="AH14" s="530">
        <v>16.2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13.8</v>
      </c>
      <c r="CU14" s="542"/>
      <c r="CV14" s="542"/>
      <c r="CW14" s="542"/>
      <c r="CX14" s="542"/>
      <c r="CY14" s="542"/>
      <c r="CZ14" s="542"/>
      <c r="DA14" s="543"/>
      <c r="DB14" s="541">
        <v>13.6</v>
      </c>
      <c r="DC14" s="542"/>
      <c r="DD14" s="542"/>
      <c r="DE14" s="542"/>
      <c r="DF14" s="542"/>
      <c r="DG14" s="542"/>
      <c r="DH14" s="542"/>
      <c r="DI14" s="543"/>
    </row>
    <row r="15" spans="1:119" ht="18.75" customHeight="1" x14ac:dyDescent="0.15">
      <c r="A15" s="177"/>
      <c r="B15" s="506"/>
      <c r="C15" s="507"/>
      <c r="D15" s="507"/>
      <c r="E15" s="507"/>
      <c r="F15" s="507"/>
      <c r="G15" s="507"/>
      <c r="H15" s="507"/>
      <c r="I15" s="507"/>
      <c r="J15" s="507"/>
      <c r="K15" s="508"/>
      <c r="L15" s="186"/>
      <c r="M15" s="534" t="s">
        <v>146</v>
      </c>
      <c r="N15" s="535"/>
      <c r="O15" s="535"/>
      <c r="P15" s="535"/>
      <c r="Q15" s="536"/>
      <c r="R15" s="527">
        <v>85544</v>
      </c>
      <c r="S15" s="528"/>
      <c r="T15" s="528"/>
      <c r="U15" s="528"/>
      <c r="V15" s="529"/>
      <c r="W15" s="459" t="s">
        <v>147</v>
      </c>
      <c r="X15" s="460"/>
      <c r="Y15" s="460"/>
      <c r="Z15" s="460"/>
      <c r="AA15" s="460"/>
      <c r="AB15" s="450"/>
      <c r="AC15" s="494">
        <v>11058</v>
      </c>
      <c r="AD15" s="495"/>
      <c r="AE15" s="495"/>
      <c r="AF15" s="495"/>
      <c r="AG15" s="537"/>
      <c r="AH15" s="494">
        <v>11587</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9140039</v>
      </c>
      <c r="BO15" s="407"/>
      <c r="BP15" s="407"/>
      <c r="BQ15" s="407"/>
      <c r="BR15" s="407"/>
      <c r="BS15" s="407"/>
      <c r="BT15" s="407"/>
      <c r="BU15" s="408"/>
      <c r="BV15" s="406">
        <v>8961135</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25.3</v>
      </c>
      <c r="AD16" s="531"/>
      <c r="AE16" s="531"/>
      <c r="AF16" s="531"/>
      <c r="AG16" s="532"/>
      <c r="AH16" s="530">
        <v>24.9</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27741936</v>
      </c>
      <c r="BO16" s="444"/>
      <c r="BP16" s="444"/>
      <c r="BQ16" s="444"/>
      <c r="BR16" s="444"/>
      <c r="BS16" s="444"/>
      <c r="BT16" s="444"/>
      <c r="BU16" s="445"/>
      <c r="BV16" s="443">
        <v>27750858</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77"/>
      <c r="B17" s="509"/>
      <c r="C17" s="510"/>
      <c r="D17" s="510"/>
      <c r="E17" s="510"/>
      <c r="F17" s="510"/>
      <c r="G17" s="510"/>
      <c r="H17" s="510"/>
      <c r="I17" s="510"/>
      <c r="J17" s="510"/>
      <c r="K17" s="511"/>
      <c r="L17" s="191"/>
      <c r="M17" s="554" t="s">
        <v>153</v>
      </c>
      <c r="N17" s="555"/>
      <c r="O17" s="555"/>
      <c r="P17" s="555"/>
      <c r="Q17" s="556"/>
      <c r="R17" s="549" t="s">
        <v>151</v>
      </c>
      <c r="S17" s="550"/>
      <c r="T17" s="550"/>
      <c r="U17" s="550"/>
      <c r="V17" s="551"/>
      <c r="W17" s="459" t="s">
        <v>154</v>
      </c>
      <c r="X17" s="460"/>
      <c r="Y17" s="460"/>
      <c r="Z17" s="460"/>
      <c r="AA17" s="460"/>
      <c r="AB17" s="450"/>
      <c r="AC17" s="494">
        <v>26164</v>
      </c>
      <c r="AD17" s="495"/>
      <c r="AE17" s="495"/>
      <c r="AF17" s="495"/>
      <c r="AG17" s="537"/>
      <c r="AH17" s="494">
        <v>27398</v>
      </c>
      <c r="AI17" s="495"/>
      <c r="AJ17" s="495"/>
      <c r="AK17" s="495"/>
      <c r="AL17" s="496"/>
      <c r="AM17" s="472"/>
      <c r="AN17" s="473"/>
      <c r="AO17" s="473"/>
      <c r="AP17" s="473"/>
      <c r="AQ17" s="473"/>
      <c r="AR17" s="473"/>
      <c r="AS17" s="473"/>
      <c r="AT17" s="474"/>
      <c r="AU17" s="475"/>
      <c r="AV17" s="476"/>
      <c r="AW17" s="476"/>
      <c r="AX17" s="476"/>
      <c r="AY17" s="477" t="s">
        <v>155</v>
      </c>
      <c r="AZ17" s="478"/>
      <c r="BA17" s="478"/>
      <c r="BB17" s="478"/>
      <c r="BC17" s="478"/>
      <c r="BD17" s="478"/>
      <c r="BE17" s="478"/>
      <c r="BF17" s="478"/>
      <c r="BG17" s="478"/>
      <c r="BH17" s="478"/>
      <c r="BI17" s="478"/>
      <c r="BJ17" s="478"/>
      <c r="BK17" s="478"/>
      <c r="BL17" s="478"/>
      <c r="BM17" s="479"/>
      <c r="BN17" s="443">
        <v>11369445</v>
      </c>
      <c r="BO17" s="444"/>
      <c r="BP17" s="444"/>
      <c r="BQ17" s="444"/>
      <c r="BR17" s="444"/>
      <c r="BS17" s="444"/>
      <c r="BT17" s="444"/>
      <c r="BU17" s="445"/>
      <c r="BV17" s="443">
        <v>11144354</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77"/>
      <c r="B18" s="565" t="s">
        <v>156</v>
      </c>
      <c r="C18" s="486"/>
      <c r="D18" s="486"/>
      <c r="E18" s="566"/>
      <c r="F18" s="566"/>
      <c r="G18" s="566"/>
      <c r="H18" s="566"/>
      <c r="I18" s="566"/>
      <c r="J18" s="566"/>
      <c r="K18" s="566"/>
      <c r="L18" s="567">
        <v>692.8</v>
      </c>
      <c r="M18" s="567"/>
      <c r="N18" s="567"/>
      <c r="O18" s="567"/>
      <c r="P18" s="567"/>
      <c r="Q18" s="567"/>
      <c r="R18" s="568"/>
      <c r="S18" s="568"/>
      <c r="T18" s="568"/>
      <c r="U18" s="568"/>
      <c r="V18" s="569"/>
      <c r="W18" s="461"/>
      <c r="X18" s="462"/>
      <c r="Y18" s="462"/>
      <c r="Z18" s="462"/>
      <c r="AA18" s="462"/>
      <c r="AB18" s="453"/>
      <c r="AC18" s="570">
        <v>59.9</v>
      </c>
      <c r="AD18" s="571"/>
      <c r="AE18" s="571"/>
      <c r="AF18" s="571"/>
      <c r="AG18" s="572"/>
      <c r="AH18" s="570">
        <v>58.9</v>
      </c>
      <c r="AI18" s="571"/>
      <c r="AJ18" s="571"/>
      <c r="AK18" s="571"/>
      <c r="AL18" s="573"/>
      <c r="AM18" s="472"/>
      <c r="AN18" s="473"/>
      <c r="AO18" s="473"/>
      <c r="AP18" s="473"/>
      <c r="AQ18" s="473"/>
      <c r="AR18" s="473"/>
      <c r="AS18" s="473"/>
      <c r="AT18" s="474"/>
      <c r="AU18" s="475"/>
      <c r="AV18" s="476"/>
      <c r="AW18" s="476"/>
      <c r="AX18" s="476"/>
      <c r="AY18" s="477" t="s">
        <v>157</v>
      </c>
      <c r="AZ18" s="478"/>
      <c r="BA18" s="478"/>
      <c r="BB18" s="478"/>
      <c r="BC18" s="478"/>
      <c r="BD18" s="478"/>
      <c r="BE18" s="478"/>
      <c r="BF18" s="478"/>
      <c r="BG18" s="478"/>
      <c r="BH18" s="478"/>
      <c r="BI18" s="478"/>
      <c r="BJ18" s="478"/>
      <c r="BK18" s="478"/>
      <c r="BL18" s="478"/>
      <c r="BM18" s="479"/>
      <c r="BN18" s="443">
        <v>28819562</v>
      </c>
      <c r="BO18" s="444"/>
      <c r="BP18" s="444"/>
      <c r="BQ18" s="444"/>
      <c r="BR18" s="444"/>
      <c r="BS18" s="444"/>
      <c r="BT18" s="444"/>
      <c r="BU18" s="445"/>
      <c r="BV18" s="443">
        <v>28607575</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77"/>
      <c r="B19" s="565" t="s">
        <v>158</v>
      </c>
      <c r="C19" s="486"/>
      <c r="D19" s="486"/>
      <c r="E19" s="566"/>
      <c r="F19" s="566"/>
      <c r="G19" s="566"/>
      <c r="H19" s="566"/>
      <c r="I19" s="566"/>
      <c r="J19" s="566"/>
      <c r="K19" s="566"/>
      <c r="L19" s="574">
        <v>123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159</v>
      </c>
      <c r="AZ19" s="478"/>
      <c r="BA19" s="478"/>
      <c r="BB19" s="478"/>
      <c r="BC19" s="478"/>
      <c r="BD19" s="478"/>
      <c r="BE19" s="478"/>
      <c r="BF19" s="478"/>
      <c r="BG19" s="478"/>
      <c r="BH19" s="478"/>
      <c r="BI19" s="478"/>
      <c r="BJ19" s="478"/>
      <c r="BK19" s="478"/>
      <c r="BL19" s="478"/>
      <c r="BM19" s="479"/>
      <c r="BN19" s="443">
        <v>39735994</v>
      </c>
      <c r="BO19" s="444"/>
      <c r="BP19" s="444"/>
      <c r="BQ19" s="444"/>
      <c r="BR19" s="444"/>
      <c r="BS19" s="444"/>
      <c r="BT19" s="444"/>
      <c r="BU19" s="445"/>
      <c r="BV19" s="443">
        <v>39060056</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77"/>
      <c r="B20" s="565" t="s">
        <v>160</v>
      </c>
      <c r="C20" s="486"/>
      <c r="D20" s="486"/>
      <c r="E20" s="566"/>
      <c r="F20" s="566"/>
      <c r="G20" s="566"/>
      <c r="H20" s="566"/>
      <c r="I20" s="566"/>
      <c r="J20" s="566"/>
      <c r="K20" s="566"/>
      <c r="L20" s="574">
        <v>31109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77"/>
      <c r="B21" s="583" t="s">
        <v>161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77"/>
      <c r="B22" s="613" t="s">
        <v>162</v>
      </c>
      <c r="C22" s="587"/>
      <c r="D22" s="588"/>
      <c r="E22" s="455" t="s">
        <v>1</v>
      </c>
      <c r="F22" s="460"/>
      <c r="G22" s="460"/>
      <c r="H22" s="460"/>
      <c r="I22" s="460"/>
      <c r="J22" s="460"/>
      <c r="K22" s="450"/>
      <c r="L22" s="455" t="s">
        <v>163</v>
      </c>
      <c r="M22" s="460"/>
      <c r="N22" s="460"/>
      <c r="O22" s="460"/>
      <c r="P22" s="450"/>
      <c r="Q22" s="618" t="s">
        <v>164</v>
      </c>
      <c r="R22" s="619"/>
      <c r="S22" s="619"/>
      <c r="T22" s="619"/>
      <c r="U22" s="619"/>
      <c r="V22" s="620"/>
      <c r="W22" s="586" t="s">
        <v>165</v>
      </c>
      <c r="X22" s="587"/>
      <c r="Y22" s="588"/>
      <c r="Z22" s="455" t="s">
        <v>1</v>
      </c>
      <c r="AA22" s="460"/>
      <c r="AB22" s="460"/>
      <c r="AC22" s="460"/>
      <c r="AD22" s="460"/>
      <c r="AE22" s="460"/>
      <c r="AF22" s="460"/>
      <c r="AG22" s="450"/>
      <c r="AH22" s="624" t="s">
        <v>166</v>
      </c>
      <c r="AI22" s="460"/>
      <c r="AJ22" s="460"/>
      <c r="AK22" s="460"/>
      <c r="AL22" s="450"/>
      <c r="AM22" s="624" t="s">
        <v>167</v>
      </c>
      <c r="AN22" s="625"/>
      <c r="AO22" s="625"/>
      <c r="AP22" s="625"/>
      <c r="AQ22" s="625"/>
      <c r="AR22" s="626"/>
      <c r="AS22" s="618" t="s">
        <v>164</v>
      </c>
      <c r="AT22" s="619"/>
      <c r="AU22" s="619"/>
      <c r="AV22" s="619"/>
      <c r="AW22" s="619"/>
      <c r="AX22" s="630"/>
      <c r="AY22" s="403" t="s">
        <v>168</v>
      </c>
      <c r="AZ22" s="404"/>
      <c r="BA22" s="404"/>
      <c r="BB22" s="404"/>
      <c r="BC22" s="404"/>
      <c r="BD22" s="404"/>
      <c r="BE22" s="404"/>
      <c r="BF22" s="404"/>
      <c r="BG22" s="404"/>
      <c r="BH22" s="404"/>
      <c r="BI22" s="404"/>
      <c r="BJ22" s="404"/>
      <c r="BK22" s="404"/>
      <c r="BL22" s="404"/>
      <c r="BM22" s="405"/>
      <c r="BN22" s="406">
        <v>64370666</v>
      </c>
      <c r="BO22" s="407"/>
      <c r="BP22" s="407"/>
      <c r="BQ22" s="407"/>
      <c r="BR22" s="407"/>
      <c r="BS22" s="407"/>
      <c r="BT22" s="407"/>
      <c r="BU22" s="408"/>
      <c r="BV22" s="406">
        <v>66780929</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169</v>
      </c>
      <c r="AZ23" s="478"/>
      <c r="BA23" s="478"/>
      <c r="BB23" s="478"/>
      <c r="BC23" s="478"/>
      <c r="BD23" s="478"/>
      <c r="BE23" s="478"/>
      <c r="BF23" s="478"/>
      <c r="BG23" s="478"/>
      <c r="BH23" s="478"/>
      <c r="BI23" s="478"/>
      <c r="BJ23" s="478"/>
      <c r="BK23" s="478"/>
      <c r="BL23" s="478"/>
      <c r="BM23" s="479"/>
      <c r="BN23" s="443">
        <v>35633751</v>
      </c>
      <c r="BO23" s="444"/>
      <c r="BP23" s="444"/>
      <c r="BQ23" s="444"/>
      <c r="BR23" s="444"/>
      <c r="BS23" s="444"/>
      <c r="BT23" s="444"/>
      <c r="BU23" s="445"/>
      <c r="BV23" s="443">
        <v>35876974</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77"/>
      <c r="B24" s="614"/>
      <c r="C24" s="590"/>
      <c r="D24" s="591"/>
      <c r="E24" s="493" t="s">
        <v>170</v>
      </c>
      <c r="F24" s="473"/>
      <c r="G24" s="473"/>
      <c r="H24" s="473"/>
      <c r="I24" s="473"/>
      <c r="J24" s="473"/>
      <c r="K24" s="474"/>
      <c r="L24" s="494">
        <v>1</v>
      </c>
      <c r="M24" s="495"/>
      <c r="N24" s="495"/>
      <c r="O24" s="495"/>
      <c r="P24" s="537"/>
      <c r="Q24" s="494">
        <v>8200</v>
      </c>
      <c r="R24" s="495"/>
      <c r="S24" s="495"/>
      <c r="T24" s="495"/>
      <c r="U24" s="495"/>
      <c r="V24" s="537"/>
      <c r="W24" s="589"/>
      <c r="X24" s="590"/>
      <c r="Y24" s="591"/>
      <c r="Z24" s="493" t="s">
        <v>171</v>
      </c>
      <c r="AA24" s="473"/>
      <c r="AB24" s="473"/>
      <c r="AC24" s="473"/>
      <c r="AD24" s="473"/>
      <c r="AE24" s="473"/>
      <c r="AF24" s="473"/>
      <c r="AG24" s="474"/>
      <c r="AH24" s="494">
        <v>896</v>
      </c>
      <c r="AI24" s="495"/>
      <c r="AJ24" s="495"/>
      <c r="AK24" s="495"/>
      <c r="AL24" s="537"/>
      <c r="AM24" s="494">
        <v>2852864</v>
      </c>
      <c r="AN24" s="495"/>
      <c r="AO24" s="495"/>
      <c r="AP24" s="495"/>
      <c r="AQ24" s="495"/>
      <c r="AR24" s="537"/>
      <c r="AS24" s="494">
        <v>3184</v>
      </c>
      <c r="AT24" s="495"/>
      <c r="AU24" s="495"/>
      <c r="AV24" s="495"/>
      <c r="AW24" s="495"/>
      <c r="AX24" s="496"/>
      <c r="AY24" s="559" t="s">
        <v>172</v>
      </c>
      <c r="AZ24" s="560"/>
      <c r="BA24" s="560"/>
      <c r="BB24" s="560"/>
      <c r="BC24" s="560"/>
      <c r="BD24" s="560"/>
      <c r="BE24" s="560"/>
      <c r="BF24" s="560"/>
      <c r="BG24" s="560"/>
      <c r="BH24" s="560"/>
      <c r="BI24" s="560"/>
      <c r="BJ24" s="560"/>
      <c r="BK24" s="560"/>
      <c r="BL24" s="560"/>
      <c r="BM24" s="561"/>
      <c r="BN24" s="443">
        <v>46751126</v>
      </c>
      <c r="BO24" s="444"/>
      <c r="BP24" s="444"/>
      <c r="BQ24" s="444"/>
      <c r="BR24" s="444"/>
      <c r="BS24" s="444"/>
      <c r="BT24" s="444"/>
      <c r="BU24" s="445"/>
      <c r="BV24" s="443">
        <v>47564087</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77"/>
      <c r="B25" s="614"/>
      <c r="C25" s="590"/>
      <c r="D25" s="591"/>
      <c r="E25" s="493" t="s">
        <v>173</v>
      </c>
      <c r="F25" s="473"/>
      <c r="G25" s="473"/>
      <c r="H25" s="473"/>
      <c r="I25" s="473"/>
      <c r="J25" s="473"/>
      <c r="K25" s="474"/>
      <c r="L25" s="494">
        <v>2</v>
      </c>
      <c r="M25" s="495"/>
      <c r="N25" s="495"/>
      <c r="O25" s="495"/>
      <c r="P25" s="537"/>
      <c r="Q25" s="494">
        <v>6580</v>
      </c>
      <c r="R25" s="495"/>
      <c r="S25" s="495"/>
      <c r="T25" s="495"/>
      <c r="U25" s="495"/>
      <c r="V25" s="537"/>
      <c r="W25" s="589"/>
      <c r="X25" s="590"/>
      <c r="Y25" s="591"/>
      <c r="Z25" s="493" t="s">
        <v>174</v>
      </c>
      <c r="AA25" s="473"/>
      <c r="AB25" s="473"/>
      <c r="AC25" s="473"/>
      <c r="AD25" s="473"/>
      <c r="AE25" s="473"/>
      <c r="AF25" s="473"/>
      <c r="AG25" s="474"/>
      <c r="AH25" s="494">
        <v>169</v>
      </c>
      <c r="AI25" s="495"/>
      <c r="AJ25" s="495"/>
      <c r="AK25" s="495"/>
      <c r="AL25" s="537"/>
      <c r="AM25" s="494">
        <v>477932</v>
      </c>
      <c r="AN25" s="495"/>
      <c r="AO25" s="495"/>
      <c r="AP25" s="495"/>
      <c r="AQ25" s="495"/>
      <c r="AR25" s="537"/>
      <c r="AS25" s="494">
        <v>2828</v>
      </c>
      <c r="AT25" s="495"/>
      <c r="AU25" s="495"/>
      <c r="AV25" s="495"/>
      <c r="AW25" s="495"/>
      <c r="AX25" s="496"/>
      <c r="AY25" s="403" t="s">
        <v>175</v>
      </c>
      <c r="AZ25" s="404"/>
      <c r="BA25" s="404"/>
      <c r="BB25" s="404"/>
      <c r="BC25" s="404"/>
      <c r="BD25" s="404"/>
      <c r="BE25" s="404"/>
      <c r="BF25" s="404"/>
      <c r="BG25" s="404"/>
      <c r="BH25" s="404"/>
      <c r="BI25" s="404"/>
      <c r="BJ25" s="404"/>
      <c r="BK25" s="404"/>
      <c r="BL25" s="404"/>
      <c r="BM25" s="405"/>
      <c r="BN25" s="406">
        <v>8804073</v>
      </c>
      <c r="BO25" s="407"/>
      <c r="BP25" s="407"/>
      <c r="BQ25" s="407"/>
      <c r="BR25" s="407"/>
      <c r="BS25" s="407"/>
      <c r="BT25" s="407"/>
      <c r="BU25" s="408"/>
      <c r="BV25" s="406">
        <v>9058681</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77"/>
      <c r="B26" s="614"/>
      <c r="C26" s="590"/>
      <c r="D26" s="591"/>
      <c r="E26" s="493" t="s">
        <v>176</v>
      </c>
      <c r="F26" s="473"/>
      <c r="G26" s="473"/>
      <c r="H26" s="473"/>
      <c r="I26" s="473"/>
      <c r="J26" s="473"/>
      <c r="K26" s="474"/>
      <c r="L26" s="494">
        <v>1</v>
      </c>
      <c r="M26" s="495"/>
      <c r="N26" s="495"/>
      <c r="O26" s="495"/>
      <c r="P26" s="537"/>
      <c r="Q26" s="494">
        <v>5660</v>
      </c>
      <c r="R26" s="495"/>
      <c r="S26" s="495"/>
      <c r="T26" s="495"/>
      <c r="U26" s="495"/>
      <c r="V26" s="537"/>
      <c r="W26" s="589"/>
      <c r="X26" s="590"/>
      <c r="Y26" s="591"/>
      <c r="Z26" s="493" t="s">
        <v>177</v>
      </c>
      <c r="AA26" s="595"/>
      <c r="AB26" s="595"/>
      <c r="AC26" s="595"/>
      <c r="AD26" s="595"/>
      <c r="AE26" s="595"/>
      <c r="AF26" s="595"/>
      <c r="AG26" s="596"/>
      <c r="AH26" s="494">
        <v>61</v>
      </c>
      <c r="AI26" s="495"/>
      <c r="AJ26" s="495"/>
      <c r="AK26" s="495"/>
      <c r="AL26" s="537"/>
      <c r="AM26" s="494">
        <v>191296</v>
      </c>
      <c r="AN26" s="495"/>
      <c r="AO26" s="495"/>
      <c r="AP26" s="495"/>
      <c r="AQ26" s="495"/>
      <c r="AR26" s="537"/>
      <c r="AS26" s="494">
        <v>3136</v>
      </c>
      <c r="AT26" s="495"/>
      <c r="AU26" s="495"/>
      <c r="AV26" s="495"/>
      <c r="AW26" s="495"/>
      <c r="AX26" s="496"/>
      <c r="AY26" s="446" t="s">
        <v>178</v>
      </c>
      <c r="AZ26" s="447"/>
      <c r="BA26" s="447"/>
      <c r="BB26" s="447"/>
      <c r="BC26" s="447"/>
      <c r="BD26" s="447"/>
      <c r="BE26" s="447"/>
      <c r="BF26" s="447"/>
      <c r="BG26" s="447"/>
      <c r="BH26" s="447"/>
      <c r="BI26" s="447"/>
      <c r="BJ26" s="447"/>
      <c r="BK26" s="447"/>
      <c r="BL26" s="447"/>
      <c r="BM26" s="448"/>
      <c r="BN26" s="443" t="s">
        <v>137</v>
      </c>
      <c r="BO26" s="444"/>
      <c r="BP26" s="444"/>
      <c r="BQ26" s="444"/>
      <c r="BR26" s="444"/>
      <c r="BS26" s="444"/>
      <c r="BT26" s="444"/>
      <c r="BU26" s="445"/>
      <c r="BV26" s="443" t="s">
        <v>137</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77"/>
      <c r="B27" s="614"/>
      <c r="C27" s="590"/>
      <c r="D27" s="591"/>
      <c r="E27" s="493" t="s">
        <v>179</v>
      </c>
      <c r="F27" s="473"/>
      <c r="G27" s="473"/>
      <c r="H27" s="473"/>
      <c r="I27" s="473"/>
      <c r="J27" s="473"/>
      <c r="K27" s="474"/>
      <c r="L27" s="494">
        <v>1</v>
      </c>
      <c r="M27" s="495"/>
      <c r="N27" s="495"/>
      <c r="O27" s="495"/>
      <c r="P27" s="537"/>
      <c r="Q27" s="494">
        <v>4560</v>
      </c>
      <c r="R27" s="495"/>
      <c r="S27" s="495"/>
      <c r="T27" s="495"/>
      <c r="U27" s="495"/>
      <c r="V27" s="537"/>
      <c r="W27" s="589"/>
      <c r="X27" s="590"/>
      <c r="Y27" s="591"/>
      <c r="Z27" s="493" t="s">
        <v>180</v>
      </c>
      <c r="AA27" s="473"/>
      <c r="AB27" s="473"/>
      <c r="AC27" s="473"/>
      <c r="AD27" s="473"/>
      <c r="AE27" s="473"/>
      <c r="AF27" s="473"/>
      <c r="AG27" s="474"/>
      <c r="AH27" s="494">
        <v>7</v>
      </c>
      <c r="AI27" s="495"/>
      <c r="AJ27" s="495"/>
      <c r="AK27" s="495"/>
      <c r="AL27" s="537"/>
      <c r="AM27" s="494">
        <v>28497</v>
      </c>
      <c r="AN27" s="495"/>
      <c r="AO27" s="495"/>
      <c r="AP27" s="495"/>
      <c r="AQ27" s="495"/>
      <c r="AR27" s="537"/>
      <c r="AS27" s="494">
        <v>4071</v>
      </c>
      <c r="AT27" s="495"/>
      <c r="AU27" s="495"/>
      <c r="AV27" s="495"/>
      <c r="AW27" s="495"/>
      <c r="AX27" s="496"/>
      <c r="AY27" s="538" t="s">
        <v>181</v>
      </c>
      <c r="AZ27" s="539"/>
      <c r="BA27" s="539"/>
      <c r="BB27" s="539"/>
      <c r="BC27" s="539"/>
      <c r="BD27" s="539"/>
      <c r="BE27" s="539"/>
      <c r="BF27" s="539"/>
      <c r="BG27" s="539"/>
      <c r="BH27" s="539"/>
      <c r="BI27" s="539"/>
      <c r="BJ27" s="539"/>
      <c r="BK27" s="539"/>
      <c r="BL27" s="539"/>
      <c r="BM27" s="540"/>
      <c r="BN27" s="562" t="s">
        <v>137</v>
      </c>
      <c r="BO27" s="563"/>
      <c r="BP27" s="563"/>
      <c r="BQ27" s="563"/>
      <c r="BR27" s="563"/>
      <c r="BS27" s="563"/>
      <c r="BT27" s="563"/>
      <c r="BU27" s="564"/>
      <c r="BV27" s="562" t="s">
        <v>137</v>
      </c>
      <c r="BW27" s="563"/>
      <c r="BX27" s="563"/>
      <c r="BY27" s="563"/>
      <c r="BZ27" s="563"/>
      <c r="CA27" s="563"/>
      <c r="CB27" s="563"/>
      <c r="CC27" s="564"/>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77"/>
      <c r="B28" s="614"/>
      <c r="C28" s="590"/>
      <c r="D28" s="591"/>
      <c r="E28" s="493" t="s">
        <v>182</v>
      </c>
      <c r="F28" s="473"/>
      <c r="G28" s="473"/>
      <c r="H28" s="473"/>
      <c r="I28" s="473"/>
      <c r="J28" s="473"/>
      <c r="K28" s="474"/>
      <c r="L28" s="494">
        <v>1</v>
      </c>
      <c r="M28" s="495"/>
      <c r="N28" s="495"/>
      <c r="O28" s="495"/>
      <c r="P28" s="537"/>
      <c r="Q28" s="494">
        <v>4110</v>
      </c>
      <c r="R28" s="495"/>
      <c r="S28" s="495"/>
      <c r="T28" s="495"/>
      <c r="U28" s="495"/>
      <c r="V28" s="537"/>
      <c r="W28" s="589"/>
      <c r="X28" s="590"/>
      <c r="Y28" s="591"/>
      <c r="Z28" s="493" t="s">
        <v>183</v>
      </c>
      <c r="AA28" s="473"/>
      <c r="AB28" s="473"/>
      <c r="AC28" s="473"/>
      <c r="AD28" s="473"/>
      <c r="AE28" s="473"/>
      <c r="AF28" s="473"/>
      <c r="AG28" s="474"/>
      <c r="AH28" s="494" t="s">
        <v>137</v>
      </c>
      <c r="AI28" s="495"/>
      <c r="AJ28" s="495"/>
      <c r="AK28" s="495"/>
      <c r="AL28" s="537"/>
      <c r="AM28" s="494" t="s">
        <v>138</v>
      </c>
      <c r="AN28" s="495"/>
      <c r="AO28" s="495"/>
      <c r="AP28" s="495"/>
      <c r="AQ28" s="495"/>
      <c r="AR28" s="537"/>
      <c r="AS28" s="494" t="s">
        <v>137</v>
      </c>
      <c r="AT28" s="495"/>
      <c r="AU28" s="495"/>
      <c r="AV28" s="495"/>
      <c r="AW28" s="495"/>
      <c r="AX28" s="496"/>
      <c r="AY28" s="597" t="s">
        <v>184</v>
      </c>
      <c r="AZ28" s="598"/>
      <c r="BA28" s="598"/>
      <c r="BB28" s="599"/>
      <c r="BC28" s="403" t="s">
        <v>49</v>
      </c>
      <c r="BD28" s="404"/>
      <c r="BE28" s="404"/>
      <c r="BF28" s="404"/>
      <c r="BG28" s="404"/>
      <c r="BH28" s="404"/>
      <c r="BI28" s="404"/>
      <c r="BJ28" s="404"/>
      <c r="BK28" s="404"/>
      <c r="BL28" s="404"/>
      <c r="BM28" s="405"/>
      <c r="BN28" s="406">
        <v>9380727</v>
      </c>
      <c r="BO28" s="407"/>
      <c r="BP28" s="407"/>
      <c r="BQ28" s="407"/>
      <c r="BR28" s="407"/>
      <c r="BS28" s="407"/>
      <c r="BT28" s="407"/>
      <c r="BU28" s="408"/>
      <c r="BV28" s="406">
        <v>9885391</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77"/>
      <c r="B29" s="614"/>
      <c r="C29" s="590"/>
      <c r="D29" s="591"/>
      <c r="E29" s="493" t="s">
        <v>185</v>
      </c>
      <c r="F29" s="473"/>
      <c r="G29" s="473"/>
      <c r="H29" s="473"/>
      <c r="I29" s="473"/>
      <c r="J29" s="473"/>
      <c r="K29" s="474"/>
      <c r="L29" s="494">
        <v>24</v>
      </c>
      <c r="M29" s="495"/>
      <c r="N29" s="495"/>
      <c r="O29" s="495"/>
      <c r="P29" s="537"/>
      <c r="Q29" s="494">
        <v>3840</v>
      </c>
      <c r="R29" s="495"/>
      <c r="S29" s="495"/>
      <c r="T29" s="495"/>
      <c r="U29" s="495"/>
      <c r="V29" s="537"/>
      <c r="W29" s="592"/>
      <c r="X29" s="593"/>
      <c r="Y29" s="594"/>
      <c r="Z29" s="493" t="s">
        <v>186</v>
      </c>
      <c r="AA29" s="473"/>
      <c r="AB29" s="473"/>
      <c r="AC29" s="473"/>
      <c r="AD29" s="473"/>
      <c r="AE29" s="473"/>
      <c r="AF29" s="473"/>
      <c r="AG29" s="474"/>
      <c r="AH29" s="494">
        <v>903</v>
      </c>
      <c r="AI29" s="495"/>
      <c r="AJ29" s="495"/>
      <c r="AK29" s="495"/>
      <c r="AL29" s="537"/>
      <c r="AM29" s="494">
        <v>2881361</v>
      </c>
      <c r="AN29" s="495"/>
      <c r="AO29" s="495"/>
      <c r="AP29" s="495"/>
      <c r="AQ29" s="495"/>
      <c r="AR29" s="537"/>
      <c r="AS29" s="494">
        <v>3191</v>
      </c>
      <c r="AT29" s="495"/>
      <c r="AU29" s="495"/>
      <c r="AV29" s="495"/>
      <c r="AW29" s="495"/>
      <c r="AX29" s="496"/>
      <c r="AY29" s="600"/>
      <c r="AZ29" s="601"/>
      <c r="BA29" s="601"/>
      <c r="BB29" s="602"/>
      <c r="BC29" s="477" t="s">
        <v>187</v>
      </c>
      <c r="BD29" s="478"/>
      <c r="BE29" s="478"/>
      <c r="BF29" s="478"/>
      <c r="BG29" s="478"/>
      <c r="BH29" s="478"/>
      <c r="BI29" s="478"/>
      <c r="BJ29" s="478"/>
      <c r="BK29" s="478"/>
      <c r="BL29" s="478"/>
      <c r="BM29" s="479"/>
      <c r="BN29" s="443">
        <v>6011218</v>
      </c>
      <c r="BO29" s="444"/>
      <c r="BP29" s="444"/>
      <c r="BQ29" s="444"/>
      <c r="BR29" s="444"/>
      <c r="BS29" s="444"/>
      <c r="BT29" s="444"/>
      <c r="BU29" s="445"/>
      <c r="BV29" s="443">
        <v>6010378</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188</v>
      </c>
      <c r="X30" s="611"/>
      <c r="Y30" s="611"/>
      <c r="Z30" s="611"/>
      <c r="AA30" s="611"/>
      <c r="AB30" s="611"/>
      <c r="AC30" s="611"/>
      <c r="AD30" s="611"/>
      <c r="AE30" s="611"/>
      <c r="AF30" s="611"/>
      <c r="AG30" s="612"/>
      <c r="AH30" s="570">
        <v>96.6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6295717</v>
      </c>
      <c r="BO30" s="563"/>
      <c r="BP30" s="563"/>
      <c r="BQ30" s="563"/>
      <c r="BR30" s="563"/>
      <c r="BS30" s="563"/>
      <c r="BT30" s="563"/>
      <c r="BU30" s="564"/>
      <c r="BV30" s="562">
        <v>6320272</v>
      </c>
      <c r="BW30" s="563"/>
      <c r="BX30" s="563"/>
      <c r="BY30" s="563"/>
      <c r="BZ30" s="563"/>
      <c r="CA30" s="563"/>
      <c r="CB30" s="563"/>
      <c r="CC30" s="564"/>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606" t="s">
        <v>189</v>
      </c>
      <c r="D32" s="606"/>
      <c r="E32" s="606"/>
      <c r="F32" s="606"/>
      <c r="G32" s="606"/>
      <c r="H32" s="606"/>
      <c r="I32" s="606"/>
      <c r="J32" s="606"/>
      <c r="K32" s="606"/>
      <c r="L32" s="606"/>
      <c r="M32" s="606"/>
      <c r="N32" s="606"/>
      <c r="O32" s="606"/>
      <c r="P32" s="606"/>
      <c r="Q32" s="606"/>
      <c r="R32" s="606"/>
      <c r="S32" s="606"/>
      <c r="U32" s="447" t="s">
        <v>190</v>
      </c>
      <c r="V32" s="447"/>
      <c r="W32" s="447"/>
      <c r="X32" s="447"/>
      <c r="Y32" s="447"/>
      <c r="Z32" s="447"/>
      <c r="AA32" s="447"/>
      <c r="AB32" s="447"/>
      <c r="AC32" s="447"/>
      <c r="AD32" s="447"/>
      <c r="AE32" s="447"/>
      <c r="AF32" s="447"/>
      <c r="AG32" s="447"/>
      <c r="AH32" s="447"/>
      <c r="AI32" s="447"/>
      <c r="AJ32" s="447"/>
      <c r="AK32" s="447"/>
      <c r="AM32" s="447" t="s">
        <v>191</v>
      </c>
      <c r="AN32" s="447"/>
      <c r="AO32" s="447"/>
      <c r="AP32" s="447"/>
      <c r="AQ32" s="447"/>
      <c r="AR32" s="447"/>
      <c r="AS32" s="447"/>
      <c r="AT32" s="447"/>
      <c r="AU32" s="447"/>
      <c r="AV32" s="447"/>
      <c r="AW32" s="447"/>
      <c r="AX32" s="447"/>
      <c r="AY32" s="447"/>
      <c r="AZ32" s="447"/>
      <c r="BA32" s="447"/>
      <c r="BB32" s="447"/>
      <c r="BC32" s="447"/>
      <c r="BE32" s="447" t="s">
        <v>192</v>
      </c>
      <c r="BF32" s="447"/>
      <c r="BG32" s="447"/>
      <c r="BH32" s="447"/>
      <c r="BI32" s="447"/>
      <c r="BJ32" s="447"/>
      <c r="BK32" s="447"/>
      <c r="BL32" s="447"/>
      <c r="BM32" s="447"/>
      <c r="BN32" s="447"/>
      <c r="BO32" s="447"/>
      <c r="BP32" s="447"/>
      <c r="BQ32" s="447"/>
      <c r="BR32" s="447"/>
      <c r="BS32" s="447"/>
      <c r="BT32" s="447"/>
      <c r="BU32" s="447"/>
      <c r="BW32" s="447" t="s">
        <v>193</v>
      </c>
      <c r="BX32" s="447"/>
      <c r="BY32" s="447"/>
      <c r="BZ32" s="447"/>
      <c r="CA32" s="447"/>
      <c r="CB32" s="447"/>
      <c r="CC32" s="447"/>
      <c r="CD32" s="447"/>
      <c r="CE32" s="447"/>
      <c r="CF32" s="447"/>
      <c r="CG32" s="447"/>
      <c r="CH32" s="447"/>
      <c r="CI32" s="447"/>
      <c r="CJ32" s="447"/>
      <c r="CK32" s="447"/>
      <c r="CL32" s="447"/>
      <c r="CM32" s="447"/>
      <c r="CO32" s="447" t="s">
        <v>194</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15">
      <c r="A33" s="177"/>
      <c r="B33" s="201"/>
      <c r="C33" s="467" t="s">
        <v>195</v>
      </c>
      <c r="D33" s="467"/>
      <c r="E33" s="432" t="s">
        <v>196</v>
      </c>
      <c r="F33" s="432"/>
      <c r="G33" s="432"/>
      <c r="H33" s="432"/>
      <c r="I33" s="432"/>
      <c r="J33" s="432"/>
      <c r="K33" s="432"/>
      <c r="L33" s="432"/>
      <c r="M33" s="432"/>
      <c r="N33" s="432"/>
      <c r="O33" s="432"/>
      <c r="P33" s="432"/>
      <c r="Q33" s="432"/>
      <c r="R33" s="432"/>
      <c r="S33" s="432"/>
      <c r="T33" s="202"/>
      <c r="U33" s="467" t="s">
        <v>197</v>
      </c>
      <c r="V33" s="467"/>
      <c r="W33" s="432" t="s">
        <v>198</v>
      </c>
      <c r="X33" s="432"/>
      <c r="Y33" s="432"/>
      <c r="Z33" s="432"/>
      <c r="AA33" s="432"/>
      <c r="AB33" s="432"/>
      <c r="AC33" s="432"/>
      <c r="AD33" s="432"/>
      <c r="AE33" s="432"/>
      <c r="AF33" s="432"/>
      <c r="AG33" s="432"/>
      <c r="AH33" s="432"/>
      <c r="AI33" s="432"/>
      <c r="AJ33" s="432"/>
      <c r="AK33" s="432"/>
      <c r="AL33" s="202"/>
      <c r="AM33" s="467" t="s">
        <v>197</v>
      </c>
      <c r="AN33" s="467"/>
      <c r="AO33" s="432" t="s">
        <v>198</v>
      </c>
      <c r="AP33" s="432"/>
      <c r="AQ33" s="432"/>
      <c r="AR33" s="432"/>
      <c r="AS33" s="432"/>
      <c r="AT33" s="432"/>
      <c r="AU33" s="432"/>
      <c r="AV33" s="432"/>
      <c r="AW33" s="432"/>
      <c r="AX33" s="432"/>
      <c r="AY33" s="432"/>
      <c r="AZ33" s="432"/>
      <c r="BA33" s="432"/>
      <c r="BB33" s="432"/>
      <c r="BC33" s="432"/>
      <c r="BD33" s="203"/>
      <c r="BE33" s="432" t="s">
        <v>199</v>
      </c>
      <c r="BF33" s="432"/>
      <c r="BG33" s="432" t="s">
        <v>200</v>
      </c>
      <c r="BH33" s="432"/>
      <c r="BI33" s="432"/>
      <c r="BJ33" s="432"/>
      <c r="BK33" s="432"/>
      <c r="BL33" s="432"/>
      <c r="BM33" s="432"/>
      <c r="BN33" s="432"/>
      <c r="BO33" s="432"/>
      <c r="BP33" s="432"/>
      <c r="BQ33" s="432"/>
      <c r="BR33" s="432"/>
      <c r="BS33" s="432"/>
      <c r="BT33" s="432"/>
      <c r="BU33" s="432"/>
      <c r="BV33" s="203"/>
      <c r="BW33" s="467" t="s">
        <v>199</v>
      </c>
      <c r="BX33" s="467"/>
      <c r="BY33" s="432" t="s">
        <v>201</v>
      </c>
      <c r="BZ33" s="432"/>
      <c r="CA33" s="432"/>
      <c r="CB33" s="432"/>
      <c r="CC33" s="432"/>
      <c r="CD33" s="432"/>
      <c r="CE33" s="432"/>
      <c r="CF33" s="432"/>
      <c r="CG33" s="432"/>
      <c r="CH33" s="432"/>
      <c r="CI33" s="432"/>
      <c r="CJ33" s="432"/>
      <c r="CK33" s="432"/>
      <c r="CL33" s="432"/>
      <c r="CM33" s="432"/>
      <c r="CN33" s="202"/>
      <c r="CO33" s="467" t="s">
        <v>197</v>
      </c>
      <c r="CP33" s="467"/>
      <c r="CQ33" s="432" t="s">
        <v>202</v>
      </c>
      <c r="CR33" s="432"/>
      <c r="CS33" s="432"/>
      <c r="CT33" s="432"/>
      <c r="CU33" s="432"/>
      <c r="CV33" s="432"/>
      <c r="CW33" s="432"/>
      <c r="CX33" s="432"/>
      <c r="CY33" s="432"/>
      <c r="CZ33" s="432"/>
      <c r="DA33" s="432"/>
      <c r="DB33" s="432"/>
      <c r="DC33" s="432"/>
      <c r="DD33" s="432"/>
      <c r="DE33" s="432"/>
      <c r="DF33" s="202"/>
      <c r="DG33" s="632" t="s">
        <v>203</v>
      </c>
      <c r="DH33" s="632"/>
      <c r="DI33" s="204"/>
    </row>
    <row r="34" spans="1:113" ht="32.25" customHeight="1" x14ac:dyDescent="0.15">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77"/>
      <c r="AM34" s="633">
        <f>IF(AO34="","",MAX(C34:D43,U34:V43)+1)</f>
        <v>7</v>
      </c>
      <c r="AN34" s="633"/>
      <c r="AO34" s="634" t="str">
        <f>IF('各会計、関係団体の財政状況及び健全化判断比率'!B32="","",'各会計、関係団体の財政状況及び健全化判断比率'!B32)</f>
        <v>横手市病院事業会計</v>
      </c>
      <c r="AP34" s="634"/>
      <c r="AQ34" s="634"/>
      <c r="AR34" s="634"/>
      <c r="AS34" s="634"/>
      <c r="AT34" s="634"/>
      <c r="AU34" s="634"/>
      <c r="AV34" s="634"/>
      <c r="AW34" s="634"/>
      <c r="AX34" s="634"/>
      <c r="AY34" s="634"/>
      <c r="AZ34" s="634"/>
      <c r="BA34" s="634"/>
      <c r="BB34" s="634"/>
      <c r="BC34" s="634"/>
      <c r="BD34" s="177"/>
      <c r="BE34" s="633">
        <f>IF(BG34="","",MAX(C34:D43,U34:V43,AM34:AN43)+1)</f>
        <v>10</v>
      </c>
      <c r="BF34" s="633"/>
      <c r="BG34" s="634" t="str">
        <f>IF('各会計、関係団体の財政状況及び健全化判断比率'!B35="","",'各会計、関係団体の財政状況及び健全化判断比率'!B35)</f>
        <v>浄化槽市町村整備推進事業特別会計</v>
      </c>
      <c r="BH34" s="634"/>
      <c r="BI34" s="634"/>
      <c r="BJ34" s="634"/>
      <c r="BK34" s="634"/>
      <c r="BL34" s="634"/>
      <c r="BM34" s="634"/>
      <c r="BN34" s="634"/>
      <c r="BO34" s="634"/>
      <c r="BP34" s="634"/>
      <c r="BQ34" s="634"/>
      <c r="BR34" s="634"/>
      <c r="BS34" s="634"/>
      <c r="BT34" s="634"/>
      <c r="BU34" s="634"/>
      <c r="BV34" s="177"/>
      <c r="BW34" s="633">
        <f>IF(BY34="","",MAX(C34:D43,U34:V43,AM34:AN43,BE34:BF43)+1)</f>
        <v>12</v>
      </c>
      <c r="BX34" s="633"/>
      <c r="BY34" s="634" t="str">
        <f>IF('各会計、関係団体の財政状況及び健全化判断比率'!B68="","",'各会計、関係団体の財政状況及び健全化判断比率'!B68)</f>
        <v>秋田県市町村総合事務組合（一般会計）</v>
      </c>
      <c r="BZ34" s="634"/>
      <c r="CA34" s="634"/>
      <c r="CB34" s="634"/>
      <c r="CC34" s="634"/>
      <c r="CD34" s="634"/>
      <c r="CE34" s="634"/>
      <c r="CF34" s="634"/>
      <c r="CG34" s="634"/>
      <c r="CH34" s="634"/>
      <c r="CI34" s="634"/>
      <c r="CJ34" s="634"/>
      <c r="CK34" s="634"/>
      <c r="CL34" s="634"/>
      <c r="CM34" s="634"/>
      <c r="CN34" s="177"/>
      <c r="CO34" s="633">
        <f>IF(CQ34="","",MAX(C34:D43,U34:V43,AM34:AN43,BE34:BF43,BW34:BX43)+1)</f>
        <v>17</v>
      </c>
      <c r="CP34" s="633"/>
      <c r="CQ34" s="634" t="str">
        <f>IF('各会計、関係団体の財政状況及び健全化判断比率'!BS7="","",'各会計、関係団体の財政状況及び健全化判断比率'!BS7)</f>
        <v>横手殖林社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15">
      <c r="A35" s="177"/>
      <c r="B35" s="201"/>
      <c r="C35" s="633">
        <f>IF(E35="","",C34+1)</f>
        <v>2</v>
      </c>
      <c r="D35" s="633"/>
      <c r="E35" s="634" t="str">
        <f>IF('各会計、関係団体の財政状況及び健全化判断比率'!B8="","",'各会計、関係団体の財政状況及び健全化判断比率'!B8)</f>
        <v>土地区画整理事業特別会計</v>
      </c>
      <c r="F35" s="634"/>
      <c r="G35" s="634"/>
      <c r="H35" s="634"/>
      <c r="I35" s="634"/>
      <c r="J35" s="634"/>
      <c r="K35" s="634"/>
      <c r="L35" s="634"/>
      <c r="M35" s="634"/>
      <c r="N35" s="634"/>
      <c r="O35" s="634"/>
      <c r="P35" s="634"/>
      <c r="Q35" s="634"/>
      <c r="R35" s="634"/>
      <c r="S35" s="634"/>
      <c r="T35" s="177"/>
      <c r="U35" s="633">
        <f>IF(W35="","",U34+1)</f>
        <v>4</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77"/>
      <c r="AM35" s="633">
        <f t="shared" ref="AM35:AM43" si="0">IF(AO35="","",AM34+1)</f>
        <v>8</v>
      </c>
      <c r="AN35" s="633"/>
      <c r="AO35" s="634" t="str">
        <f>IF('各会計、関係団体の財政状況及び健全化判断比率'!B33="","",'各会計、関係団体の財政状況及び健全化判断比率'!B33)</f>
        <v>横手市水道事業会計</v>
      </c>
      <c r="AP35" s="634"/>
      <c r="AQ35" s="634"/>
      <c r="AR35" s="634"/>
      <c r="AS35" s="634"/>
      <c r="AT35" s="634"/>
      <c r="AU35" s="634"/>
      <c r="AV35" s="634"/>
      <c r="AW35" s="634"/>
      <c r="AX35" s="634"/>
      <c r="AY35" s="634"/>
      <c r="AZ35" s="634"/>
      <c r="BA35" s="634"/>
      <c r="BB35" s="634"/>
      <c r="BC35" s="634"/>
      <c r="BD35" s="177"/>
      <c r="BE35" s="633">
        <f t="shared" ref="BE35:BE43" si="1">IF(BG35="","",BE34+1)</f>
        <v>11</v>
      </c>
      <c r="BF35" s="633"/>
      <c r="BG35" s="634" t="str">
        <f>IF('各会計、関係団体の財政状況及び健全化判断比率'!B36="","",'各会計、関係団体の財政状況及び健全化判断比率'!B36)</f>
        <v>市営温泉施設特別会計</v>
      </c>
      <c r="BH35" s="634"/>
      <c r="BI35" s="634"/>
      <c r="BJ35" s="634"/>
      <c r="BK35" s="634"/>
      <c r="BL35" s="634"/>
      <c r="BM35" s="634"/>
      <c r="BN35" s="634"/>
      <c r="BO35" s="634"/>
      <c r="BP35" s="634"/>
      <c r="BQ35" s="634"/>
      <c r="BR35" s="634"/>
      <c r="BS35" s="634"/>
      <c r="BT35" s="634"/>
      <c r="BU35" s="634"/>
      <c r="BV35" s="177"/>
      <c r="BW35" s="633">
        <f t="shared" ref="BW35:BW43" si="2">IF(BY35="","",BW34+1)</f>
        <v>13</v>
      </c>
      <c r="BX35" s="633"/>
      <c r="BY35" s="634" t="str">
        <f>IF('各会計、関係団体の財政状況及び健全化判断比率'!B69="","",'各会計、関係団体の財政状況及び健全化判断比率'!B69)</f>
        <v>秋田県市町村総合事務組合（交通災害共済事業等特別会計）</v>
      </c>
      <c r="BZ35" s="634"/>
      <c r="CA35" s="634"/>
      <c r="CB35" s="634"/>
      <c r="CC35" s="634"/>
      <c r="CD35" s="634"/>
      <c r="CE35" s="634"/>
      <c r="CF35" s="634"/>
      <c r="CG35" s="634"/>
      <c r="CH35" s="634"/>
      <c r="CI35" s="634"/>
      <c r="CJ35" s="634"/>
      <c r="CK35" s="634"/>
      <c r="CL35" s="634"/>
      <c r="CM35" s="634"/>
      <c r="CN35" s="177"/>
      <c r="CO35" s="633">
        <f t="shared" ref="CO35:CO43" si="3">IF(CQ35="","",CO34+1)</f>
        <v>18</v>
      </c>
      <c r="CP35" s="633"/>
      <c r="CQ35" s="634" t="str">
        <f>IF('各会計、関係団体の財政状況及び健全化判断比率'!BS8="","",'各会計、関係団体の財政状況及び健全化判断比率'!BS8)</f>
        <v>天下森振興公社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15">
      <c r="A36" s="177"/>
      <c r="B36" s="201"/>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7"/>
      <c r="U36" s="633">
        <f t="shared" ref="U36:U43" si="4">IF(W36="","",U35+1)</f>
        <v>5</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77"/>
      <c r="AM36" s="633">
        <f t="shared" si="0"/>
        <v>9</v>
      </c>
      <c r="AN36" s="633"/>
      <c r="AO36" s="634" t="str">
        <f>IF('各会計、関係団体の財政状況及び健全化判断比率'!B34="","",'各会計、関係団体の財政状況及び健全化判断比率'!B34)</f>
        <v>横手市下水道事業会計</v>
      </c>
      <c r="AP36" s="634"/>
      <c r="AQ36" s="634"/>
      <c r="AR36" s="634"/>
      <c r="AS36" s="634"/>
      <c r="AT36" s="634"/>
      <c r="AU36" s="634"/>
      <c r="AV36" s="634"/>
      <c r="AW36" s="634"/>
      <c r="AX36" s="634"/>
      <c r="AY36" s="634"/>
      <c r="AZ36" s="634"/>
      <c r="BA36" s="634"/>
      <c r="BB36" s="634"/>
      <c r="BC36" s="634"/>
      <c r="BD36" s="177"/>
      <c r="BE36" s="633" t="str">
        <f t="shared" si="1"/>
        <v/>
      </c>
      <c r="BF36" s="633"/>
      <c r="BG36" s="634"/>
      <c r="BH36" s="634"/>
      <c r="BI36" s="634"/>
      <c r="BJ36" s="634"/>
      <c r="BK36" s="634"/>
      <c r="BL36" s="634"/>
      <c r="BM36" s="634"/>
      <c r="BN36" s="634"/>
      <c r="BO36" s="634"/>
      <c r="BP36" s="634"/>
      <c r="BQ36" s="634"/>
      <c r="BR36" s="634"/>
      <c r="BS36" s="634"/>
      <c r="BT36" s="634"/>
      <c r="BU36" s="634"/>
      <c r="BV36" s="177"/>
      <c r="BW36" s="633">
        <f t="shared" si="2"/>
        <v>14</v>
      </c>
      <c r="BX36" s="633"/>
      <c r="BY36" s="634" t="str">
        <f>IF('各会計、関係団体の財政状況及び健全化判断比率'!B70="","",'各会計、関係団体の財政状況及び健全化判断比率'!B70)</f>
        <v>秋田県市町村会館管理組合（一般会計）</v>
      </c>
      <c r="BZ36" s="634"/>
      <c r="CA36" s="634"/>
      <c r="CB36" s="634"/>
      <c r="CC36" s="634"/>
      <c r="CD36" s="634"/>
      <c r="CE36" s="634"/>
      <c r="CF36" s="634"/>
      <c r="CG36" s="634"/>
      <c r="CH36" s="634"/>
      <c r="CI36" s="634"/>
      <c r="CJ36" s="634"/>
      <c r="CK36" s="634"/>
      <c r="CL36" s="634"/>
      <c r="CM36" s="634"/>
      <c r="CN36" s="177"/>
      <c r="CO36" s="633">
        <f t="shared" si="3"/>
        <v>19</v>
      </c>
      <c r="CP36" s="633"/>
      <c r="CQ36" s="634" t="str">
        <f>IF('各会計、関係団体の財政状況及び健全化判断比率'!BS9="","",'各会計、関係団体の財政状況及び健全化判断比率'!BS9)</f>
        <v>ウッディさんない</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15">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f t="shared" si="4"/>
        <v>6</v>
      </c>
      <c r="V37" s="633"/>
      <c r="W37" s="634" t="str">
        <f>IF('各会計、関係団体の財政状況及び健全化判断比率'!B31="","",'各会計、関係団体の財政状況及び健全化判断比率'!B31)</f>
        <v>市営介護サービス事業特別会計</v>
      </c>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t="str">
        <f t="shared" si="1"/>
        <v/>
      </c>
      <c r="BF37" s="633"/>
      <c r="BG37" s="634"/>
      <c r="BH37" s="634"/>
      <c r="BI37" s="634"/>
      <c r="BJ37" s="634"/>
      <c r="BK37" s="634"/>
      <c r="BL37" s="634"/>
      <c r="BM37" s="634"/>
      <c r="BN37" s="634"/>
      <c r="BO37" s="634"/>
      <c r="BP37" s="634"/>
      <c r="BQ37" s="634"/>
      <c r="BR37" s="634"/>
      <c r="BS37" s="634"/>
      <c r="BT37" s="634"/>
      <c r="BU37" s="634"/>
      <c r="BV37" s="177"/>
      <c r="BW37" s="633">
        <f t="shared" si="2"/>
        <v>15</v>
      </c>
      <c r="BX37" s="633"/>
      <c r="BY37" s="634" t="str">
        <f>IF('各会計、関係団体の財政状況及び健全化判断比率'!B71="","",'各会計、関係団体の財政状況及び健全化判断比率'!B71)</f>
        <v>秋田県後期高齢者医療広域連合（一般会計）</v>
      </c>
      <c r="BZ37" s="634"/>
      <c r="CA37" s="634"/>
      <c r="CB37" s="634"/>
      <c r="CC37" s="634"/>
      <c r="CD37" s="634"/>
      <c r="CE37" s="634"/>
      <c r="CF37" s="634"/>
      <c r="CG37" s="634"/>
      <c r="CH37" s="634"/>
      <c r="CI37" s="634"/>
      <c r="CJ37" s="634"/>
      <c r="CK37" s="634"/>
      <c r="CL37" s="634"/>
      <c r="CM37" s="634"/>
      <c r="CN37" s="177"/>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15">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f t="shared" si="2"/>
        <v>16</v>
      </c>
      <c r="BX38" s="633"/>
      <c r="BY38" s="634" t="str">
        <f>IF('各会計、関係団体の財政状況及び健全化判断比率'!B72="","",'各会計、関係団体の財政状況及び健全化判断比率'!B72)</f>
        <v>秋田県後期高齢者医療広域連合（後期高齢者医療特別会計）</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15">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15">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15">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15">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15">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A69JL1KcD42N1mOUrcIN5f3UAYvEMCXIZ8lyjz7vjVX0qu8omSNDwkoch/jE3exKVYSBty5f83/w+tZipQtavQ==" saltValue="8VFHky9tR2fO+9tRDn+i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86" t="s">
        <v>560</v>
      </c>
      <c r="D34" s="1186"/>
      <c r="E34" s="1187"/>
      <c r="F34" s="32">
        <v>14.75</v>
      </c>
      <c r="G34" s="33">
        <v>15.23</v>
      </c>
      <c r="H34" s="33">
        <v>14.98</v>
      </c>
      <c r="I34" s="33">
        <v>14.4</v>
      </c>
      <c r="J34" s="34">
        <v>14.61</v>
      </c>
      <c r="K34" s="22"/>
      <c r="L34" s="22"/>
      <c r="M34" s="22"/>
      <c r="N34" s="22"/>
      <c r="O34" s="22"/>
      <c r="P34" s="22"/>
    </row>
    <row r="35" spans="1:16" ht="39" customHeight="1" x14ac:dyDescent="0.15">
      <c r="A35" s="22"/>
      <c r="B35" s="35"/>
      <c r="C35" s="1180" t="s">
        <v>561</v>
      </c>
      <c r="D35" s="1181"/>
      <c r="E35" s="1182"/>
      <c r="F35" s="36">
        <v>6.09</v>
      </c>
      <c r="G35" s="37">
        <v>6.43</v>
      </c>
      <c r="H35" s="37">
        <v>6.64</v>
      </c>
      <c r="I35" s="37">
        <v>7.8</v>
      </c>
      <c r="J35" s="38">
        <v>9.86</v>
      </c>
      <c r="K35" s="22"/>
      <c r="L35" s="22"/>
      <c r="M35" s="22"/>
      <c r="N35" s="22"/>
      <c r="O35" s="22"/>
      <c r="P35" s="22"/>
    </row>
    <row r="36" spans="1:16" ht="39" customHeight="1" x14ac:dyDescent="0.15">
      <c r="A36" s="22"/>
      <c r="B36" s="35"/>
      <c r="C36" s="1180" t="s">
        <v>562</v>
      </c>
      <c r="D36" s="1181"/>
      <c r="E36" s="1182"/>
      <c r="F36" s="36">
        <v>6.9</v>
      </c>
      <c r="G36" s="37">
        <v>6.21</v>
      </c>
      <c r="H36" s="37">
        <v>5.38</v>
      </c>
      <c r="I36" s="37">
        <v>4.88</v>
      </c>
      <c r="J36" s="38">
        <v>4.5599999999999996</v>
      </c>
      <c r="K36" s="22"/>
      <c r="L36" s="22"/>
      <c r="M36" s="22"/>
      <c r="N36" s="22"/>
      <c r="O36" s="22"/>
      <c r="P36" s="22"/>
    </row>
    <row r="37" spans="1:16" ht="39" customHeight="1" x14ac:dyDescent="0.15">
      <c r="A37" s="22"/>
      <c r="B37" s="35"/>
      <c r="C37" s="1180" t="s">
        <v>563</v>
      </c>
      <c r="D37" s="1181"/>
      <c r="E37" s="1182"/>
      <c r="F37" s="36">
        <v>3.18</v>
      </c>
      <c r="G37" s="37">
        <v>3.68</v>
      </c>
      <c r="H37" s="37">
        <v>4.05</v>
      </c>
      <c r="I37" s="37">
        <v>4.1100000000000003</v>
      </c>
      <c r="J37" s="38">
        <v>4.4800000000000004</v>
      </c>
      <c r="K37" s="22"/>
      <c r="L37" s="22"/>
      <c r="M37" s="22"/>
      <c r="N37" s="22"/>
      <c r="O37" s="22"/>
      <c r="P37" s="22"/>
    </row>
    <row r="38" spans="1:16" ht="39" customHeight="1" x14ac:dyDescent="0.15">
      <c r="A38" s="22"/>
      <c r="B38" s="35"/>
      <c r="C38" s="1180" t="s">
        <v>564</v>
      </c>
      <c r="D38" s="1181"/>
      <c r="E38" s="1182"/>
      <c r="F38" s="36">
        <v>1.69</v>
      </c>
      <c r="G38" s="37">
        <v>1.91</v>
      </c>
      <c r="H38" s="37">
        <v>1.54</v>
      </c>
      <c r="I38" s="37">
        <v>2.0699999999999998</v>
      </c>
      <c r="J38" s="38">
        <v>2.37</v>
      </c>
      <c r="K38" s="22"/>
      <c r="L38" s="22"/>
      <c r="M38" s="22"/>
      <c r="N38" s="22"/>
      <c r="O38" s="22"/>
      <c r="P38" s="22"/>
    </row>
    <row r="39" spans="1:16" ht="39" customHeight="1" x14ac:dyDescent="0.15">
      <c r="A39" s="22"/>
      <c r="B39" s="35"/>
      <c r="C39" s="1180" t="s">
        <v>565</v>
      </c>
      <c r="D39" s="1181"/>
      <c r="E39" s="1182"/>
      <c r="F39" s="36">
        <v>0.49</v>
      </c>
      <c r="G39" s="37">
        <v>0.45</v>
      </c>
      <c r="H39" s="37">
        <v>1.31</v>
      </c>
      <c r="I39" s="37">
        <v>0.93</v>
      </c>
      <c r="J39" s="38">
        <v>1.74</v>
      </c>
      <c r="K39" s="22"/>
      <c r="L39" s="22"/>
      <c r="M39" s="22"/>
      <c r="N39" s="22"/>
      <c r="O39" s="22"/>
      <c r="P39" s="22"/>
    </row>
    <row r="40" spans="1:16" ht="39" customHeight="1" x14ac:dyDescent="0.15">
      <c r="A40" s="22"/>
      <c r="B40" s="35"/>
      <c r="C40" s="1180" t="s">
        <v>566</v>
      </c>
      <c r="D40" s="1181"/>
      <c r="E40" s="1182"/>
      <c r="F40" s="36">
        <v>7.0000000000000007E-2</v>
      </c>
      <c r="G40" s="37">
        <v>0.06</v>
      </c>
      <c r="H40" s="37">
        <v>0.05</v>
      </c>
      <c r="I40" s="37">
        <v>0.04</v>
      </c>
      <c r="J40" s="38">
        <v>0.09</v>
      </c>
      <c r="K40" s="22"/>
      <c r="L40" s="22"/>
      <c r="M40" s="22"/>
      <c r="N40" s="22"/>
      <c r="O40" s="22"/>
      <c r="P40" s="22"/>
    </row>
    <row r="41" spans="1:16" ht="39" customHeight="1" x14ac:dyDescent="0.15">
      <c r="A41" s="22"/>
      <c r="B41" s="35"/>
      <c r="C41" s="1180" t="s">
        <v>567</v>
      </c>
      <c r="D41" s="1181"/>
      <c r="E41" s="1182"/>
      <c r="F41" s="36">
        <v>0.09</v>
      </c>
      <c r="G41" s="37">
        <v>0.09</v>
      </c>
      <c r="H41" s="37">
        <v>7.0000000000000007E-2</v>
      </c>
      <c r="I41" s="37">
        <v>7.0000000000000007E-2</v>
      </c>
      <c r="J41" s="38">
        <v>0.06</v>
      </c>
      <c r="K41" s="22"/>
      <c r="L41" s="22"/>
      <c r="M41" s="22"/>
      <c r="N41" s="22"/>
      <c r="O41" s="22"/>
      <c r="P41" s="22"/>
    </row>
    <row r="42" spans="1:16" ht="39" customHeight="1" x14ac:dyDescent="0.15">
      <c r="A42" s="22"/>
      <c r="B42" s="39"/>
      <c r="C42" s="1180" t="s">
        <v>568</v>
      </c>
      <c r="D42" s="1181"/>
      <c r="E42" s="1182"/>
      <c r="F42" s="36" t="s">
        <v>512</v>
      </c>
      <c r="G42" s="37" t="s">
        <v>512</v>
      </c>
      <c r="H42" s="37" t="s">
        <v>512</v>
      </c>
      <c r="I42" s="37" t="s">
        <v>512</v>
      </c>
      <c r="J42" s="38" t="s">
        <v>512</v>
      </c>
      <c r="K42" s="22"/>
      <c r="L42" s="22"/>
      <c r="M42" s="22"/>
      <c r="N42" s="22"/>
      <c r="O42" s="22"/>
      <c r="P42" s="22"/>
    </row>
    <row r="43" spans="1:16" ht="39" customHeight="1" thickBot="1" x14ac:dyDescent="0.2">
      <c r="A43" s="22"/>
      <c r="B43" s="40"/>
      <c r="C43" s="1183" t="s">
        <v>569</v>
      </c>
      <c r="D43" s="1184"/>
      <c r="E43" s="1185"/>
      <c r="F43" s="41">
        <v>0.36</v>
      </c>
      <c r="G43" s="42">
        <v>0.25</v>
      </c>
      <c r="H43" s="42">
        <v>0.32</v>
      </c>
      <c r="I43" s="42">
        <v>0.11</v>
      </c>
      <c r="J43" s="43">
        <v>0.05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jzI9mh7fMONqoNzTLfx7nRB8j9CqRwn7ZCiRW9BT+6I91DxoYrCjYVkx6p47H0BuF7p9/KWoelY3FamWXRdvw==" saltValue="tHxxgiOAGMz20d2aye7L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188" t="s">
        <v>10</v>
      </c>
      <c r="C45" s="1189"/>
      <c r="D45" s="58"/>
      <c r="E45" s="1194" t="s">
        <v>11</v>
      </c>
      <c r="F45" s="1194"/>
      <c r="G45" s="1194"/>
      <c r="H45" s="1194"/>
      <c r="I45" s="1194"/>
      <c r="J45" s="1195"/>
      <c r="K45" s="59">
        <v>6414</v>
      </c>
      <c r="L45" s="60">
        <v>6310</v>
      </c>
      <c r="M45" s="60">
        <v>6378</v>
      </c>
      <c r="N45" s="60">
        <v>6537</v>
      </c>
      <c r="O45" s="61">
        <v>6716</v>
      </c>
      <c r="P45" s="48"/>
      <c r="Q45" s="48"/>
      <c r="R45" s="48"/>
      <c r="S45" s="48"/>
      <c r="T45" s="48"/>
      <c r="U45" s="48"/>
    </row>
    <row r="46" spans="1:21" ht="30.75" customHeight="1" x14ac:dyDescent="0.15">
      <c r="A46" s="48"/>
      <c r="B46" s="1190"/>
      <c r="C46" s="1191"/>
      <c r="D46" s="62"/>
      <c r="E46" s="1196" t="s">
        <v>12</v>
      </c>
      <c r="F46" s="1196"/>
      <c r="G46" s="1196"/>
      <c r="H46" s="1196"/>
      <c r="I46" s="1196"/>
      <c r="J46" s="1197"/>
      <c r="K46" s="63" t="s">
        <v>512</v>
      </c>
      <c r="L46" s="64" t="s">
        <v>512</v>
      </c>
      <c r="M46" s="64" t="s">
        <v>512</v>
      </c>
      <c r="N46" s="64" t="s">
        <v>512</v>
      </c>
      <c r="O46" s="65" t="s">
        <v>512</v>
      </c>
      <c r="P46" s="48"/>
      <c r="Q46" s="48"/>
      <c r="R46" s="48"/>
      <c r="S46" s="48"/>
      <c r="T46" s="48"/>
      <c r="U46" s="48"/>
    </row>
    <row r="47" spans="1:21" ht="30.75" customHeight="1" x14ac:dyDescent="0.15">
      <c r="A47" s="48"/>
      <c r="B47" s="1190"/>
      <c r="C47" s="1191"/>
      <c r="D47" s="62"/>
      <c r="E47" s="1196" t="s">
        <v>13</v>
      </c>
      <c r="F47" s="1196"/>
      <c r="G47" s="1196"/>
      <c r="H47" s="1196"/>
      <c r="I47" s="1196"/>
      <c r="J47" s="1197"/>
      <c r="K47" s="63" t="s">
        <v>512</v>
      </c>
      <c r="L47" s="64" t="s">
        <v>512</v>
      </c>
      <c r="M47" s="64" t="s">
        <v>512</v>
      </c>
      <c r="N47" s="64" t="s">
        <v>512</v>
      </c>
      <c r="O47" s="65" t="s">
        <v>512</v>
      </c>
      <c r="P47" s="48"/>
      <c r="Q47" s="48"/>
      <c r="R47" s="48"/>
      <c r="S47" s="48"/>
      <c r="T47" s="48"/>
      <c r="U47" s="48"/>
    </row>
    <row r="48" spans="1:21" ht="30.75" customHeight="1" x14ac:dyDescent="0.15">
      <c r="A48" s="48"/>
      <c r="B48" s="1190"/>
      <c r="C48" s="1191"/>
      <c r="D48" s="62"/>
      <c r="E48" s="1196" t="s">
        <v>14</v>
      </c>
      <c r="F48" s="1196"/>
      <c r="G48" s="1196"/>
      <c r="H48" s="1196"/>
      <c r="I48" s="1196"/>
      <c r="J48" s="1197"/>
      <c r="K48" s="63">
        <v>1222</v>
      </c>
      <c r="L48" s="64">
        <v>1179</v>
      </c>
      <c r="M48" s="64">
        <v>1189</v>
      </c>
      <c r="N48" s="64">
        <v>1116</v>
      </c>
      <c r="O48" s="65">
        <v>1130</v>
      </c>
      <c r="P48" s="48"/>
      <c r="Q48" s="48"/>
      <c r="R48" s="48"/>
      <c r="S48" s="48"/>
      <c r="T48" s="48"/>
      <c r="U48" s="48"/>
    </row>
    <row r="49" spans="1:21" ht="30.75" customHeight="1" x14ac:dyDescent="0.15">
      <c r="A49" s="48"/>
      <c r="B49" s="1190"/>
      <c r="C49" s="1191"/>
      <c r="D49" s="62"/>
      <c r="E49" s="1196" t="s">
        <v>15</v>
      </c>
      <c r="F49" s="1196"/>
      <c r="G49" s="1196"/>
      <c r="H49" s="1196"/>
      <c r="I49" s="1196"/>
      <c r="J49" s="1197"/>
      <c r="K49" s="63" t="s">
        <v>512</v>
      </c>
      <c r="L49" s="64" t="s">
        <v>512</v>
      </c>
      <c r="M49" s="64" t="s">
        <v>512</v>
      </c>
      <c r="N49" s="64" t="s">
        <v>512</v>
      </c>
      <c r="O49" s="65" t="s">
        <v>512</v>
      </c>
      <c r="P49" s="48"/>
      <c r="Q49" s="48"/>
      <c r="R49" s="48"/>
      <c r="S49" s="48"/>
      <c r="T49" s="48"/>
      <c r="U49" s="48"/>
    </row>
    <row r="50" spans="1:21" ht="30.75" customHeight="1" x14ac:dyDescent="0.15">
      <c r="A50" s="48"/>
      <c r="B50" s="1190"/>
      <c r="C50" s="1191"/>
      <c r="D50" s="62"/>
      <c r="E50" s="1196" t="s">
        <v>16</v>
      </c>
      <c r="F50" s="1196"/>
      <c r="G50" s="1196"/>
      <c r="H50" s="1196"/>
      <c r="I50" s="1196"/>
      <c r="J50" s="1197"/>
      <c r="K50" s="63">
        <v>94</v>
      </c>
      <c r="L50" s="64">
        <v>87</v>
      </c>
      <c r="M50" s="64">
        <v>72</v>
      </c>
      <c r="N50" s="64">
        <v>35</v>
      </c>
      <c r="O50" s="65">
        <v>22</v>
      </c>
      <c r="P50" s="48"/>
      <c r="Q50" s="48"/>
      <c r="R50" s="48"/>
      <c r="S50" s="48"/>
      <c r="T50" s="48"/>
      <c r="U50" s="48"/>
    </row>
    <row r="51" spans="1:21" ht="30.75" customHeight="1" x14ac:dyDescent="0.15">
      <c r="A51" s="48"/>
      <c r="B51" s="1192"/>
      <c r="C51" s="1193"/>
      <c r="D51" s="66"/>
      <c r="E51" s="1196" t="s">
        <v>17</v>
      </c>
      <c r="F51" s="1196"/>
      <c r="G51" s="1196"/>
      <c r="H51" s="1196"/>
      <c r="I51" s="1196"/>
      <c r="J51" s="1197"/>
      <c r="K51" s="63" t="s">
        <v>512</v>
      </c>
      <c r="L51" s="64" t="s">
        <v>512</v>
      </c>
      <c r="M51" s="64" t="s">
        <v>512</v>
      </c>
      <c r="N51" s="64" t="s">
        <v>512</v>
      </c>
      <c r="O51" s="65" t="s">
        <v>512</v>
      </c>
      <c r="P51" s="48"/>
      <c r="Q51" s="48"/>
      <c r="R51" s="48"/>
      <c r="S51" s="48"/>
      <c r="T51" s="48"/>
      <c r="U51" s="48"/>
    </row>
    <row r="52" spans="1:21" ht="30.75" customHeight="1" x14ac:dyDescent="0.15">
      <c r="A52" s="48"/>
      <c r="B52" s="1198" t="s">
        <v>18</v>
      </c>
      <c r="C52" s="1199"/>
      <c r="D52" s="66"/>
      <c r="E52" s="1196" t="s">
        <v>19</v>
      </c>
      <c r="F52" s="1196"/>
      <c r="G52" s="1196"/>
      <c r="H52" s="1196"/>
      <c r="I52" s="1196"/>
      <c r="J52" s="1197"/>
      <c r="K52" s="63">
        <v>5989</v>
      </c>
      <c r="L52" s="64">
        <v>5826</v>
      </c>
      <c r="M52" s="64">
        <v>5828</v>
      </c>
      <c r="N52" s="64">
        <v>5769</v>
      </c>
      <c r="O52" s="65">
        <v>5848</v>
      </c>
      <c r="P52" s="48"/>
      <c r="Q52" s="48"/>
      <c r="R52" s="48"/>
      <c r="S52" s="48"/>
      <c r="T52" s="48"/>
      <c r="U52" s="48"/>
    </row>
    <row r="53" spans="1:21" ht="30.75" customHeight="1" thickBot="1" x14ac:dyDescent="0.2">
      <c r="A53" s="48"/>
      <c r="B53" s="1200" t="s">
        <v>20</v>
      </c>
      <c r="C53" s="1201"/>
      <c r="D53" s="67"/>
      <c r="E53" s="1202" t="s">
        <v>21</v>
      </c>
      <c r="F53" s="1202"/>
      <c r="G53" s="1202"/>
      <c r="H53" s="1202"/>
      <c r="I53" s="1202"/>
      <c r="J53" s="1203"/>
      <c r="K53" s="68">
        <v>1741</v>
      </c>
      <c r="L53" s="69">
        <v>1750</v>
      </c>
      <c r="M53" s="69">
        <v>1811</v>
      </c>
      <c r="N53" s="69">
        <v>1919</v>
      </c>
      <c r="O53" s="70">
        <v>2020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15">
      <c r="B58" s="1204" t="s">
        <v>25</v>
      </c>
      <c r="C58" s="1205"/>
      <c r="D58" s="1210" t="s">
        <v>26</v>
      </c>
      <c r="E58" s="1211"/>
      <c r="F58" s="1211"/>
      <c r="G58" s="1211"/>
      <c r="H58" s="1211"/>
      <c r="I58" s="1211"/>
      <c r="J58" s="1212"/>
      <c r="K58" s="83" t="s">
        <v>512</v>
      </c>
      <c r="L58" s="84" t="s">
        <v>512</v>
      </c>
      <c r="M58" s="84" t="s">
        <v>512</v>
      </c>
      <c r="N58" s="84" t="s">
        <v>512</v>
      </c>
      <c r="O58" s="85" t="s">
        <v>512</v>
      </c>
    </row>
    <row r="59" spans="1:21" ht="31.5" customHeight="1" x14ac:dyDescent="0.15">
      <c r="B59" s="1206"/>
      <c r="C59" s="1207"/>
      <c r="D59" s="1213" t="s">
        <v>27</v>
      </c>
      <c r="E59" s="1214"/>
      <c r="F59" s="1214"/>
      <c r="G59" s="1214"/>
      <c r="H59" s="1214"/>
      <c r="I59" s="1214"/>
      <c r="J59" s="1215"/>
      <c r="K59" s="86" t="s">
        <v>512</v>
      </c>
      <c r="L59" s="87" t="s">
        <v>512</v>
      </c>
      <c r="M59" s="87" t="s">
        <v>512</v>
      </c>
      <c r="N59" s="87" t="s">
        <v>512</v>
      </c>
      <c r="O59" s="88" t="s">
        <v>512</v>
      </c>
    </row>
    <row r="60" spans="1:21" ht="31.5" customHeight="1" thickBot="1" x14ac:dyDescent="0.2">
      <c r="B60" s="1208"/>
      <c r="C60" s="1209"/>
      <c r="D60" s="1216" t="s">
        <v>28</v>
      </c>
      <c r="E60" s="1217"/>
      <c r="F60" s="1217"/>
      <c r="G60" s="1217"/>
      <c r="H60" s="1217"/>
      <c r="I60" s="1217"/>
      <c r="J60" s="1218"/>
      <c r="K60" s="89" t="s">
        <v>512</v>
      </c>
      <c r="L60" s="90" t="s">
        <v>512</v>
      </c>
      <c r="M60" s="90" t="s">
        <v>512</v>
      </c>
      <c r="N60" s="90" t="s">
        <v>512</v>
      </c>
      <c r="O60" s="91" t="s">
        <v>512</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VoteR+JIRA2KKfTkn4e98p5WtPuBdSKsiQfhb8sr5dgHg5AnkVzc3PtoObwMwTdiCBo8sKSzoWkf/Og8DDKCw==" saltValue="5nJTe0vFPyKZfSuTpaOh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553</v>
      </c>
      <c r="J40" s="103" t="s">
        <v>554</v>
      </c>
      <c r="K40" s="103" t="s">
        <v>555</v>
      </c>
      <c r="L40" s="103" t="s">
        <v>556</v>
      </c>
      <c r="M40" s="104" t="s">
        <v>557</v>
      </c>
    </row>
    <row r="41" spans="2:13" ht="27.75" customHeight="1" x14ac:dyDescent="0.15">
      <c r="B41" s="1219" t="s">
        <v>31</v>
      </c>
      <c r="C41" s="1220"/>
      <c r="D41" s="105"/>
      <c r="E41" s="1225" t="s">
        <v>32</v>
      </c>
      <c r="F41" s="1225"/>
      <c r="G41" s="1225"/>
      <c r="H41" s="1226"/>
      <c r="I41" s="351">
        <v>66336</v>
      </c>
      <c r="J41" s="352">
        <v>67722</v>
      </c>
      <c r="K41" s="352">
        <v>68963</v>
      </c>
      <c r="L41" s="352">
        <v>66781</v>
      </c>
      <c r="M41" s="353">
        <v>64371</v>
      </c>
    </row>
    <row r="42" spans="2:13" ht="27.75" customHeight="1" x14ac:dyDescent="0.15">
      <c r="B42" s="1221"/>
      <c r="C42" s="1222"/>
      <c r="D42" s="106"/>
      <c r="E42" s="1227" t="s">
        <v>33</v>
      </c>
      <c r="F42" s="1227"/>
      <c r="G42" s="1227"/>
      <c r="H42" s="1228"/>
      <c r="I42" s="354">
        <v>124</v>
      </c>
      <c r="J42" s="355">
        <v>110</v>
      </c>
      <c r="K42" s="355">
        <v>84</v>
      </c>
      <c r="L42" s="355">
        <v>58</v>
      </c>
      <c r="M42" s="356">
        <v>45</v>
      </c>
    </row>
    <row r="43" spans="2:13" ht="27.75" customHeight="1" x14ac:dyDescent="0.15">
      <c r="B43" s="1221"/>
      <c r="C43" s="1222"/>
      <c r="D43" s="106"/>
      <c r="E43" s="1227" t="s">
        <v>34</v>
      </c>
      <c r="F43" s="1227"/>
      <c r="G43" s="1227"/>
      <c r="H43" s="1228"/>
      <c r="I43" s="354">
        <v>13635</v>
      </c>
      <c r="J43" s="355">
        <v>13594</v>
      </c>
      <c r="K43" s="355">
        <v>11768</v>
      </c>
      <c r="L43" s="355">
        <v>11178</v>
      </c>
      <c r="M43" s="356">
        <v>10408</v>
      </c>
    </row>
    <row r="44" spans="2:13" ht="27.75" customHeight="1" x14ac:dyDescent="0.15">
      <c r="B44" s="1221"/>
      <c r="C44" s="1222"/>
      <c r="D44" s="106"/>
      <c r="E44" s="1227" t="s">
        <v>35</v>
      </c>
      <c r="F44" s="1227"/>
      <c r="G44" s="1227"/>
      <c r="H44" s="1228"/>
      <c r="I44" s="354" t="s">
        <v>512</v>
      </c>
      <c r="J44" s="355" t="s">
        <v>512</v>
      </c>
      <c r="K44" s="355" t="s">
        <v>512</v>
      </c>
      <c r="L44" s="355" t="s">
        <v>512</v>
      </c>
      <c r="M44" s="356" t="s">
        <v>512</v>
      </c>
    </row>
    <row r="45" spans="2:13" ht="27.75" customHeight="1" x14ac:dyDescent="0.15">
      <c r="B45" s="1221"/>
      <c r="C45" s="1222"/>
      <c r="D45" s="106"/>
      <c r="E45" s="1227" t="s">
        <v>36</v>
      </c>
      <c r="F45" s="1227"/>
      <c r="G45" s="1227"/>
      <c r="H45" s="1228"/>
      <c r="I45" s="354">
        <v>5244</v>
      </c>
      <c r="J45" s="355">
        <v>5612</v>
      </c>
      <c r="K45" s="355">
        <v>5906</v>
      </c>
      <c r="L45" s="355">
        <v>6036</v>
      </c>
      <c r="M45" s="356">
        <v>6306</v>
      </c>
    </row>
    <row r="46" spans="2:13" ht="27.75" customHeight="1" x14ac:dyDescent="0.15">
      <c r="B46" s="1221"/>
      <c r="C46" s="1222"/>
      <c r="D46" s="107"/>
      <c r="E46" s="1227" t="s">
        <v>37</v>
      </c>
      <c r="F46" s="1227"/>
      <c r="G46" s="1227"/>
      <c r="H46" s="1228"/>
      <c r="I46" s="354" t="s">
        <v>512</v>
      </c>
      <c r="J46" s="355" t="s">
        <v>512</v>
      </c>
      <c r="K46" s="355" t="s">
        <v>512</v>
      </c>
      <c r="L46" s="355" t="s">
        <v>512</v>
      </c>
      <c r="M46" s="356" t="s">
        <v>512</v>
      </c>
    </row>
    <row r="47" spans="2:13" ht="27.75" customHeight="1" x14ac:dyDescent="0.15">
      <c r="B47" s="1221"/>
      <c r="C47" s="1222"/>
      <c r="D47" s="108"/>
      <c r="E47" s="1229" t="s">
        <v>38</v>
      </c>
      <c r="F47" s="1230"/>
      <c r="G47" s="1230"/>
      <c r="H47" s="1231"/>
      <c r="I47" s="354" t="s">
        <v>512</v>
      </c>
      <c r="J47" s="355" t="s">
        <v>512</v>
      </c>
      <c r="K47" s="355" t="s">
        <v>512</v>
      </c>
      <c r="L47" s="355" t="s">
        <v>512</v>
      </c>
      <c r="M47" s="356" t="s">
        <v>512</v>
      </c>
    </row>
    <row r="48" spans="2:13" ht="27.75" customHeight="1" x14ac:dyDescent="0.15">
      <c r="B48" s="1221"/>
      <c r="C48" s="1222"/>
      <c r="D48" s="106"/>
      <c r="E48" s="1227" t="s">
        <v>39</v>
      </c>
      <c r="F48" s="1227"/>
      <c r="G48" s="1227"/>
      <c r="H48" s="1228"/>
      <c r="I48" s="354" t="s">
        <v>512</v>
      </c>
      <c r="J48" s="355" t="s">
        <v>512</v>
      </c>
      <c r="K48" s="355" t="s">
        <v>512</v>
      </c>
      <c r="L48" s="355" t="s">
        <v>512</v>
      </c>
      <c r="M48" s="356" t="s">
        <v>512</v>
      </c>
    </row>
    <row r="49" spans="2:13" ht="27.75" customHeight="1" x14ac:dyDescent="0.15">
      <c r="B49" s="1223"/>
      <c r="C49" s="1224"/>
      <c r="D49" s="106"/>
      <c r="E49" s="1227" t="s">
        <v>40</v>
      </c>
      <c r="F49" s="1227"/>
      <c r="G49" s="1227"/>
      <c r="H49" s="1228"/>
      <c r="I49" s="354" t="s">
        <v>512</v>
      </c>
      <c r="J49" s="355" t="s">
        <v>512</v>
      </c>
      <c r="K49" s="355" t="s">
        <v>512</v>
      </c>
      <c r="L49" s="355" t="s">
        <v>512</v>
      </c>
      <c r="M49" s="356" t="s">
        <v>512</v>
      </c>
    </row>
    <row r="50" spans="2:13" ht="27.75" customHeight="1" x14ac:dyDescent="0.15">
      <c r="B50" s="1232" t="s">
        <v>41</v>
      </c>
      <c r="C50" s="1233"/>
      <c r="D50" s="109"/>
      <c r="E50" s="1227" t="s">
        <v>42</v>
      </c>
      <c r="F50" s="1227"/>
      <c r="G50" s="1227"/>
      <c r="H50" s="1228"/>
      <c r="I50" s="354">
        <v>19593</v>
      </c>
      <c r="J50" s="355">
        <v>20302</v>
      </c>
      <c r="K50" s="355">
        <v>19910</v>
      </c>
      <c r="L50" s="355">
        <v>20536</v>
      </c>
      <c r="M50" s="356">
        <v>20209</v>
      </c>
    </row>
    <row r="51" spans="2:13" ht="27.75" customHeight="1" x14ac:dyDescent="0.15">
      <c r="B51" s="1221"/>
      <c r="C51" s="1222"/>
      <c r="D51" s="106"/>
      <c r="E51" s="1227" t="s">
        <v>43</v>
      </c>
      <c r="F51" s="1227"/>
      <c r="G51" s="1227"/>
      <c r="H51" s="1228"/>
      <c r="I51" s="354">
        <v>1274</v>
      </c>
      <c r="J51" s="355">
        <v>1122</v>
      </c>
      <c r="K51" s="355">
        <v>915</v>
      </c>
      <c r="L51" s="355">
        <v>686</v>
      </c>
      <c r="M51" s="356">
        <v>566</v>
      </c>
    </row>
    <row r="52" spans="2:13" ht="27.75" customHeight="1" x14ac:dyDescent="0.15">
      <c r="B52" s="1223"/>
      <c r="C52" s="1224"/>
      <c r="D52" s="106"/>
      <c r="E52" s="1227" t="s">
        <v>44</v>
      </c>
      <c r="F52" s="1227"/>
      <c r="G52" s="1227"/>
      <c r="H52" s="1228"/>
      <c r="I52" s="354">
        <v>61366</v>
      </c>
      <c r="J52" s="355">
        <v>61655</v>
      </c>
      <c r="K52" s="355">
        <v>62268</v>
      </c>
      <c r="L52" s="355">
        <v>59362</v>
      </c>
      <c r="M52" s="356">
        <v>56963</v>
      </c>
    </row>
    <row r="53" spans="2:13" ht="27.75" customHeight="1" thickBot="1" x14ac:dyDescent="0.2">
      <c r="B53" s="1234" t="s">
        <v>45</v>
      </c>
      <c r="C53" s="1235"/>
      <c r="D53" s="110"/>
      <c r="E53" s="1236" t="s">
        <v>46</v>
      </c>
      <c r="F53" s="1236"/>
      <c r="G53" s="1236"/>
      <c r="H53" s="1237"/>
      <c r="I53" s="357">
        <v>3106</v>
      </c>
      <c r="J53" s="358">
        <v>3959</v>
      </c>
      <c r="K53" s="358">
        <v>3626</v>
      </c>
      <c r="L53" s="358">
        <v>3469</v>
      </c>
      <c r="M53" s="359">
        <v>3392</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AVPjyvNVpRw+I8PTt/Uv1a/7leteIWJVJcVPpz8uyIpYdRBlaFsuwAHbm79Roe52Adxb3l/5AfSvFmjSiOk4Pg==" saltValue="GzXwvosrJ5WqNOrMHRUQ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555</v>
      </c>
      <c r="G54" s="119" t="s">
        <v>556</v>
      </c>
      <c r="H54" s="120" t="s">
        <v>557</v>
      </c>
    </row>
    <row r="55" spans="2:8" ht="52.5" customHeight="1" x14ac:dyDescent="0.15">
      <c r="B55" s="121"/>
      <c r="C55" s="1246" t="s">
        <v>49</v>
      </c>
      <c r="D55" s="1246"/>
      <c r="E55" s="1247"/>
      <c r="F55" s="122">
        <v>9437</v>
      </c>
      <c r="G55" s="122">
        <v>9885</v>
      </c>
      <c r="H55" s="123">
        <v>9381</v>
      </c>
    </row>
    <row r="56" spans="2:8" ht="52.5" customHeight="1" x14ac:dyDescent="0.15">
      <c r="B56" s="124"/>
      <c r="C56" s="1248" t="s">
        <v>50</v>
      </c>
      <c r="D56" s="1248"/>
      <c r="E56" s="1249"/>
      <c r="F56" s="125">
        <v>6010</v>
      </c>
      <c r="G56" s="125">
        <v>6010</v>
      </c>
      <c r="H56" s="126">
        <v>6011</v>
      </c>
    </row>
    <row r="57" spans="2:8" ht="53.25" customHeight="1" x14ac:dyDescent="0.15">
      <c r="B57" s="124"/>
      <c r="C57" s="1250" t="s">
        <v>51</v>
      </c>
      <c r="D57" s="1250"/>
      <c r="E57" s="1251"/>
      <c r="F57" s="127">
        <v>6556</v>
      </c>
      <c r="G57" s="127">
        <v>6320</v>
      </c>
      <c r="H57" s="128">
        <v>6296</v>
      </c>
    </row>
    <row r="58" spans="2:8" ht="45.75" customHeight="1" x14ac:dyDescent="0.15">
      <c r="B58" s="129"/>
      <c r="C58" s="1238" t="s">
        <v>586</v>
      </c>
      <c r="D58" s="1239"/>
      <c r="E58" s="1240"/>
      <c r="F58" s="360">
        <v>3501</v>
      </c>
      <c r="G58" s="360">
        <v>3301</v>
      </c>
      <c r="H58" s="361">
        <v>3102</v>
      </c>
    </row>
    <row r="59" spans="2:8" ht="45.75" customHeight="1" x14ac:dyDescent="0.15">
      <c r="B59" s="129"/>
      <c r="C59" s="1238" t="s">
        <v>587</v>
      </c>
      <c r="D59" s="1239"/>
      <c r="E59" s="1240"/>
      <c r="F59" s="360">
        <v>1979</v>
      </c>
      <c r="G59" s="360">
        <v>2020</v>
      </c>
      <c r="H59" s="361">
        <v>2167</v>
      </c>
    </row>
    <row r="60" spans="2:8" ht="45.75" customHeight="1" x14ac:dyDescent="0.15">
      <c r="B60" s="129"/>
      <c r="C60" s="1238" t="s">
        <v>588</v>
      </c>
      <c r="D60" s="1239"/>
      <c r="E60" s="1240"/>
      <c r="F60" s="360">
        <v>507</v>
      </c>
      <c r="G60" s="360">
        <v>434</v>
      </c>
      <c r="H60" s="361">
        <v>450</v>
      </c>
    </row>
    <row r="61" spans="2:8" ht="45.75" customHeight="1" x14ac:dyDescent="0.15">
      <c r="B61" s="129"/>
      <c r="C61" s="1238" t="s">
        <v>589</v>
      </c>
      <c r="D61" s="1239"/>
      <c r="E61" s="1240"/>
      <c r="F61" s="360">
        <v>383</v>
      </c>
      <c r="G61" s="360">
        <v>373</v>
      </c>
      <c r="H61" s="361">
        <v>367</v>
      </c>
    </row>
    <row r="62" spans="2:8" ht="45.75" customHeight="1" thickBot="1" x14ac:dyDescent="0.2">
      <c r="B62" s="130"/>
      <c r="C62" s="1241" t="s">
        <v>590</v>
      </c>
      <c r="D62" s="1242"/>
      <c r="E62" s="1243"/>
      <c r="F62" s="362">
        <v>100</v>
      </c>
      <c r="G62" s="362">
        <v>100</v>
      </c>
      <c r="H62" s="363">
        <v>100</v>
      </c>
    </row>
    <row r="63" spans="2:8" ht="52.5" customHeight="1" thickBot="1" x14ac:dyDescent="0.2">
      <c r="B63" s="131"/>
      <c r="C63" s="1244" t="s">
        <v>52</v>
      </c>
      <c r="D63" s="1244"/>
      <c r="E63" s="1245"/>
      <c r="F63" s="132">
        <v>22003</v>
      </c>
      <c r="G63" s="132">
        <v>22216</v>
      </c>
      <c r="H63" s="133">
        <v>21688</v>
      </c>
    </row>
    <row r="64" spans="2:8" x14ac:dyDescent="0.15"/>
  </sheetData>
  <sheetProtection algorithmName="SHA-512" hashValue="4JqroSV9FJh3184SxLlOGpxZKD5+bpsBNtZ0ICPQNf6sygj3QiMFE0//K1w73xemda4G5btYJYmcpW+YfS2u3g==" saltValue="RoZi7RlB6ObETVyH1pfM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492D1-DA34-4D97-988A-4018A106C9FA}">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9" t="s">
        <v>593</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x14ac:dyDescent="0.15">
      <c r="B44" s="372"/>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x14ac:dyDescent="0.15">
      <c r="B45" s="372"/>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x14ac:dyDescent="0.15">
      <c r="B46" s="372"/>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x14ac:dyDescent="0.15">
      <c r="B47" s="372"/>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594</v>
      </c>
    </row>
    <row r="50" spans="1:109" x14ac:dyDescent="0.15">
      <c r="B50" s="372"/>
      <c r="G50" s="1252"/>
      <c r="H50" s="1252"/>
      <c r="I50" s="1252"/>
      <c r="J50" s="1252"/>
      <c r="K50" s="382"/>
      <c r="L50" s="382"/>
      <c r="M50" s="383"/>
      <c r="N50" s="383"/>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56" t="s">
        <v>553</v>
      </c>
      <c r="BQ50" s="1256"/>
      <c r="BR50" s="1256"/>
      <c r="BS50" s="1256"/>
      <c r="BT50" s="1256"/>
      <c r="BU50" s="1256"/>
      <c r="BV50" s="1256"/>
      <c r="BW50" s="1256"/>
      <c r="BX50" s="1256" t="s">
        <v>554</v>
      </c>
      <c r="BY50" s="1256"/>
      <c r="BZ50" s="1256"/>
      <c r="CA50" s="1256"/>
      <c r="CB50" s="1256"/>
      <c r="CC50" s="1256"/>
      <c r="CD50" s="1256"/>
      <c r="CE50" s="1256"/>
      <c r="CF50" s="1256" t="s">
        <v>555</v>
      </c>
      <c r="CG50" s="1256"/>
      <c r="CH50" s="1256"/>
      <c r="CI50" s="1256"/>
      <c r="CJ50" s="1256"/>
      <c r="CK50" s="1256"/>
      <c r="CL50" s="1256"/>
      <c r="CM50" s="1256"/>
      <c r="CN50" s="1256" t="s">
        <v>556</v>
      </c>
      <c r="CO50" s="1256"/>
      <c r="CP50" s="1256"/>
      <c r="CQ50" s="1256"/>
      <c r="CR50" s="1256"/>
      <c r="CS50" s="1256"/>
      <c r="CT50" s="1256"/>
      <c r="CU50" s="1256"/>
      <c r="CV50" s="1256" t="s">
        <v>557</v>
      </c>
      <c r="CW50" s="1256"/>
      <c r="CX50" s="1256"/>
      <c r="CY50" s="1256"/>
      <c r="CZ50" s="1256"/>
      <c r="DA50" s="1256"/>
      <c r="DB50" s="1256"/>
      <c r="DC50" s="1256"/>
    </row>
    <row r="51" spans="1:109" ht="13.5" customHeight="1" x14ac:dyDescent="0.15">
      <c r="B51" s="372"/>
      <c r="G51" s="1269"/>
      <c r="H51" s="1269"/>
      <c r="I51" s="1270"/>
      <c r="J51" s="1270"/>
      <c r="K51" s="1268"/>
      <c r="L51" s="1268"/>
      <c r="M51" s="1268"/>
      <c r="N51" s="1268"/>
      <c r="AM51" s="381"/>
      <c r="AN51" s="1258" t="s">
        <v>595</v>
      </c>
      <c r="AO51" s="1258"/>
      <c r="AP51" s="1258"/>
      <c r="AQ51" s="1258"/>
      <c r="AR51" s="1258"/>
      <c r="AS51" s="1258"/>
      <c r="AT51" s="1258"/>
      <c r="AU51" s="1258"/>
      <c r="AV51" s="1258"/>
      <c r="AW51" s="1258"/>
      <c r="AX51" s="1258"/>
      <c r="AY51" s="1258"/>
      <c r="AZ51" s="1258"/>
      <c r="BA51" s="1258"/>
      <c r="BB51" s="1258" t="s">
        <v>596</v>
      </c>
      <c r="BC51" s="1258"/>
      <c r="BD51" s="1258"/>
      <c r="BE51" s="1258"/>
      <c r="BF51" s="1258"/>
      <c r="BG51" s="1258"/>
      <c r="BH51" s="1258"/>
      <c r="BI51" s="1258"/>
      <c r="BJ51" s="1258"/>
      <c r="BK51" s="1258"/>
      <c r="BL51" s="1258"/>
      <c r="BM51" s="1258"/>
      <c r="BN51" s="1258"/>
      <c r="BO51" s="1258"/>
      <c r="BP51" s="1257">
        <v>12.2</v>
      </c>
      <c r="BQ51" s="1257"/>
      <c r="BR51" s="1257"/>
      <c r="BS51" s="1257"/>
      <c r="BT51" s="1257"/>
      <c r="BU51" s="1257"/>
      <c r="BV51" s="1257"/>
      <c r="BW51" s="1257"/>
      <c r="BX51" s="1257">
        <v>15.9</v>
      </c>
      <c r="BY51" s="1257"/>
      <c r="BZ51" s="1257"/>
      <c r="CA51" s="1257"/>
      <c r="CB51" s="1257"/>
      <c r="CC51" s="1257"/>
      <c r="CD51" s="1257"/>
      <c r="CE51" s="1257"/>
      <c r="CF51" s="1257">
        <v>14.6</v>
      </c>
      <c r="CG51" s="1257"/>
      <c r="CH51" s="1257"/>
      <c r="CI51" s="1257"/>
      <c r="CJ51" s="1257"/>
      <c r="CK51" s="1257"/>
      <c r="CL51" s="1257"/>
      <c r="CM51" s="1257"/>
      <c r="CN51" s="1257">
        <v>13.6</v>
      </c>
      <c r="CO51" s="1257"/>
      <c r="CP51" s="1257"/>
      <c r="CQ51" s="1257"/>
      <c r="CR51" s="1257"/>
      <c r="CS51" s="1257"/>
      <c r="CT51" s="1257"/>
      <c r="CU51" s="1257"/>
      <c r="CV51" s="1257">
        <v>13.8</v>
      </c>
      <c r="CW51" s="1257"/>
      <c r="CX51" s="1257"/>
      <c r="CY51" s="1257"/>
      <c r="CZ51" s="1257"/>
      <c r="DA51" s="1257"/>
      <c r="DB51" s="1257"/>
      <c r="DC51" s="1257"/>
    </row>
    <row r="52" spans="1:109" x14ac:dyDescent="0.15">
      <c r="B52" s="372"/>
      <c r="G52" s="1269"/>
      <c r="H52" s="1269"/>
      <c r="I52" s="1270"/>
      <c r="J52" s="1270"/>
      <c r="K52" s="1268"/>
      <c r="L52" s="1268"/>
      <c r="M52" s="1268"/>
      <c r="N52" s="1268"/>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380"/>
      <c r="B53" s="372"/>
      <c r="G53" s="1269"/>
      <c r="H53" s="1269"/>
      <c r="I53" s="1252"/>
      <c r="J53" s="1252"/>
      <c r="K53" s="1268"/>
      <c r="L53" s="1268"/>
      <c r="M53" s="1268"/>
      <c r="N53" s="1268"/>
      <c r="AM53" s="381"/>
      <c r="AN53" s="1258"/>
      <c r="AO53" s="1258"/>
      <c r="AP53" s="1258"/>
      <c r="AQ53" s="1258"/>
      <c r="AR53" s="1258"/>
      <c r="AS53" s="1258"/>
      <c r="AT53" s="1258"/>
      <c r="AU53" s="1258"/>
      <c r="AV53" s="1258"/>
      <c r="AW53" s="1258"/>
      <c r="AX53" s="1258"/>
      <c r="AY53" s="1258"/>
      <c r="AZ53" s="1258"/>
      <c r="BA53" s="1258"/>
      <c r="BB53" s="1258" t="s">
        <v>597</v>
      </c>
      <c r="BC53" s="1258"/>
      <c r="BD53" s="1258"/>
      <c r="BE53" s="1258"/>
      <c r="BF53" s="1258"/>
      <c r="BG53" s="1258"/>
      <c r="BH53" s="1258"/>
      <c r="BI53" s="1258"/>
      <c r="BJ53" s="1258"/>
      <c r="BK53" s="1258"/>
      <c r="BL53" s="1258"/>
      <c r="BM53" s="1258"/>
      <c r="BN53" s="1258"/>
      <c r="BO53" s="1258"/>
      <c r="BP53" s="1257">
        <v>61</v>
      </c>
      <c r="BQ53" s="1257"/>
      <c r="BR53" s="1257"/>
      <c r="BS53" s="1257"/>
      <c r="BT53" s="1257"/>
      <c r="BU53" s="1257"/>
      <c r="BV53" s="1257"/>
      <c r="BW53" s="1257"/>
      <c r="BX53" s="1257">
        <v>62.2</v>
      </c>
      <c r="BY53" s="1257"/>
      <c r="BZ53" s="1257"/>
      <c r="CA53" s="1257"/>
      <c r="CB53" s="1257"/>
      <c r="CC53" s="1257"/>
      <c r="CD53" s="1257"/>
      <c r="CE53" s="1257"/>
      <c r="CF53" s="1257">
        <v>62.7</v>
      </c>
      <c r="CG53" s="1257"/>
      <c r="CH53" s="1257"/>
      <c r="CI53" s="1257"/>
      <c r="CJ53" s="1257"/>
      <c r="CK53" s="1257"/>
      <c r="CL53" s="1257"/>
      <c r="CM53" s="1257"/>
      <c r="CN53" s="1257">
        <v>63.9</v>
      </c>
      <c r="CO53" s="1257"/>
      <c r="CP53" s="1257"/>
      <c r="CQ53" s="1257"/>
      <c r="CR53" s="1257"/>
      <c r="CS53" s="1257"/>
      <c r="CT53" s="1257"/>
      <c r="CU53" s="1257"/>
      <c r="CV53" s="1257">
        <v>65.5</v>
      </c>
      <c r="CW53" s="1257"/>
      <c r="CX53" s="1257"/>
      <c r="CY53" s="1257"/>
      <c r="CZ53" s="1257"/>
      <c r="DA53" s="1257"/>
      <c r="DB53" s="1257"/>
      <c r="DC53" s="1257"/>
    </row>
    <row r="54" spans="1:109" x14ac:dyDescent="0.15">
      <c r="A54" s="380"/>
      <c r="B54" s="372"/>
      <c r="G54" s="1269"/>
      <c r="H54" s="1269"/>
      <c r="I54" s="1252"/>
      <c r="J54" s="1252"/>
      <c r="K54" s="1268"/>
      <c r="L54" s="1268"/>
      <c r="M54" s="1268"/>
      <c r="N54" s="1268"/>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380"/>
      <c r="B55" s="372"/>
      <c r="G55" s="1252"/>
      <c r="H55" s="1252"/>
      <c r="I55" s="1252"/>
      <c r="J55" s="1252"/>
      <c r="K55" s="1268"/>
      <c r="L55" s="1268"/>
      <c r="M55" s="1268"/>
      <c r="N55" s="1268"/>
      <c r="AN55" s="1256" t="s">
        <v>598</v>
      </c>
      <c r="AO55" s="1256"/>
      <c r="AP55" s="1256"/>
      <c r="AQ55" s="1256"/>
      <c r="AR55" s="1256"/>
      <c r="AS55" s="1256"/>
      <c r="AT55" s="1256"/>
      <c r="AU55" s="1256"/>
      <c r="AV55" s="1256"/>
      <c r="AW55" s="1256"/>
      <c r="AX55" s="1256"/>
      <c r="AY55" s="1256"/>
      <c r="AZ55" s="1256"/>
      <c r="BA55" s="1256"/>
      <c r="BB55" s="1258" t="s">
        <v>596</v>
      </c>
      <c r="BC55" s="1258"/>
      <c r="BD55" s="1258"/>
      <c r="BE55" s="1258"/>
      <c r="BF55" s="1258"/>
      <c r="BG55" s="1258"/>
      <c r="BH55" s="1258"/>
      <c r="BI55" s="1258"/>
      <c r="BJ55" s="1258"/>
      <c r="BK55" s="1258"/>
      <c r="BL55" s="1258"/>
      <c r="BM55" s="1258"/>
      <c r="BN55" s="1258"/>
      <c r="BO55" s="1258"/>
      <c r="BP55" s="1257">
        <v>25.4</v>
      </c>
      <c r="BQ55" s="1257"/>
      <c r="BR55" s="1257"/>
      <c r="BS55" s="1257"/>
      <c r="BT55" s="1257"/>
      <c r="BU55" s="1257"/>
      <c r="BV55" s="1257"/>
      <c r="BW55" s="1257"/>
      <c r="BX55" s="1257">
        <v>23</v>
      </c>
      <c r="BY55" s="1257"/>
      <c r="BZ55" s="1257"/>
      <c r="CA55" s="1257"/>
      <c r="CB55" s="1257"/>
      <c r="CC55" s="1257"/>
      <c r="CD55" s="1257"/>
      <c r="CE55" s="1257"/>
      <c r="CF55" s="1257">
        <v>28</v>
      </c>
      <c r="CG55" s="1257"/>
      <c r="CH55" s="1257"/>
      <c r="CI55" s="1257"/>
      <c r="CJ55" s="1257"/>
      <c r="CK55" s="1257"/>
      <c r="CL55" s="1257"/>
      <c r="CM55" s="1257"/>
      <c r="CN55" s="1257">
        <v>19.2</v>
      </c>
      <c r="CO55" s="1257"/>
      <c r="CP55" s="1257"/>
      <c r="CQ55" s="1257"/>
      <c r="CR55" s="1257"/>
      <c r="CS55" s="1257"/>
      <c r="CT55" s="1257"/>
      <c r="CU55" s="1257"/>
      <c r="CV55" s="1257">
        <v>4</v>
      </c>
      <c r="CW55" s="1257"/>
      <c r="CX55" s="1257"/>
      <c r="CY55" s="1257"/>
      <c r="CZ55" s="1257"/>
      <c r="DA55" s="1257"/>
      <c r="DB55" s="1257"/>
      <c r="DC55" s="1257"/>
    </row>
    <row r="56" spans="1:109" x14ac:dyDescent="0.15">
      <c r="A56" s="380"/>
      <c r="B56" s="372"/>
      <c r="G56" s="1252"/>
      <c r="H56" s="1252"/>
      <c r="I56" s="1252"/>
      <c r="J56" s="1252"/>
      <c r="K56" s="1268"/>
      <c r="L56" s="1268"/>
      <c r="M56" s="1268"/>
      <c r="N56" s="1268"/>
      <c r="AN56" s="1256"/>
      <c r="AO56" s="1256"/>
      <c r="AP56" s="1256"/>
      <c r="AQ56" s="1256"/>
      <c r="AR56" s="1256"/>
      <c r="AS56" s="1256"/>
      <c r="AT56" s="1256"/>
      <c r="AU56" s="1256"/>
      <c r="AV56" s="1256"/>
      <c r="AW56" s="1256"/>
      <c r="AX56" s="1256"/>
      <c r="AY56" s="1256"/>
      <c r="AZ56" s="1256"/>
      <c r="BA56" s="1256"/>
      <c r="BB56" s="1258"/>
      <c r="BC56" s="1258"/>
      <c r="BD56" s="1258"/>
      <c r="BE56" s="1258"/>
      <c r="BF56" s="1258"/>
      <c r="BG56" s="1258"/>
      <c r="BH56" s="1258"/>
      <c r="BI56" s="1258"/>
      <c r="BJ56" s="1258"/>
      <c r="BK56" s="1258"/>
      <c r="BL56" s="1258"/>
      <c r="BM56" s="1258"/>
      <c r="BN56" s="1258"/>
      <c r="BO56" s="1258"/>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x14ac:dyDescent="0.15">
      <c r="B57" s="384"/>
      <c r="G57" s="1252"/>
      <c r="H57" s="1252"/>
      <c r="I57" s="1271"/>
      <c r="J57" s="1271"/>
      <c r="K57" s="1268"/>
      <c r="L57" s="1268"/>
      <c r="M57" s="1268"/>
      <c r="N57" s="1268"/>
      <c r="AM57" s="366"/>
      <c r="AN57" s="1256"/>
      <c r="AO57" s="1256"/>
      <c r="AP57" s="1256"/>
      <c r="AQ57" s="1256"/>
      <c r="AR57" s="1256"/>
      <c r="AS57" s="1256"/>
      <c r="AT57" s="1256"/>
      <c r="AU57" s="1256"/>
      <c r="AV57" s="1256"/>
      <c r="AW57" s="1256"/>
      <c r="AX57" s="1256"/>
      <c r="AY57" s="1256"/>
      <c r="AZ57" s="1256"/>
      <c r="BA57" s="1256"/>
      <c r="BB57" s="1258" t="s">
        <v>597</v>
      </c>
      <c r="BC57" s="1258"/>
      <c r="BD57" s="1258"/>
      <c r="BE57" s="1258"/>
      <c r="BF57" s="1258"/>
      <c r="BG57" s="1258"/>
      <c r="BH57" s="1258"/>
      <c r="BI57" s="1258"/>
      <c r="BJ57" s="1258"/>
      <c r="BK57" s="1258"/>
      <c r="BL57" s="1258"/>
      <c r="BM57" s="1258"/>
      <c r="BN57" s="1258"/>
      <c r="BO57" s="1258"/>
      <c r="BP57" s="1257">
        <v>60</v>
      </c>
      <c r="BQ57" s="1257"/>
      <c r="BR57" s="1257"/>
      <c r="BS57" s="1257"/>
      <c r="BT57" s="1257"/>
      <c r="BU57" s="1257"/>
      <c r="BV57" s="1257"/>
      <c r="BW57" s="1257"/>
      <c r="BX57" s="1257">
        <v>60.6</v>
      </c>
      <c r="BY57" s="1257"/>
      <c r="BZ57" s="1257"/>
      <c r="CA57" s="1257"/>
      <c r="CB57" s="1257"/>
      <c r="CC57" s="1257"/>
      <c r="CD57" s="1257"/>
      <c r="CE57" s="1257"/>
      <c r="CF57" s="1257">
        <v>62.3</v>
      </c>
      <c r="CG57" s="1257"/>
      <c r="CH57" s="1257"/>
      <c r="CI57" s="1257"/>
      <c r="CJ57" s="1257"/>
      <c r="CK57" s="1257"/>
      <c r="CL57" s="1257"/>
      <c r="CM57" s="1257"/>
      <c r="CN57" s="1257">
        <v>62.2</v>
      </c>
      <c r="CO57" s="1257"/>
      <c r="CP57" s="1257"/>
      <c r="CQ57" s="1257"/>
      <c r="CR57" s="1257"/>
      <c r="CS57" s="1257"/>
      <c r="CT57" s="1257"/>
      <c r="CU57" s="1257"/>
      <c r="CV57" s="1257">
        <v>63.5</v>
      </c>
      <c r="CW57" s="1257"/>
      <c r="CX57" s="1257"/>
      <c r="CY57" s="1257"/>
      <c r="CZ57" s="1257"/>
      <c r="DA57" s="1257"/>
      <c r="DB57" s="1257"/>
      <c r="DC57" s="1257"/>
      <c r="DD57" s="385"/>
      <c r="DE57" s="384"/>
    </row>
    <row r="58" spans="1:109" s="380" customFormat="1" x14ac:dyDescent="0.15">
      <c r="A58" s="366"/>
      <c r="B58" s="384"/>
      <c r="G58" s="1252"/>
      <c r="H58" s="1252"/>
      <c r="I58" s="1271"/>
      <c r="J58" s="1271"/>
      <c r="K58" s="1268"/>
      <c r="L58" s="1268"/>
      <c r="M58" s="1268"/>
      <c r="N58" s="1268"/>
      <c r="AM58" s="366"/>
      <c r="AN58" s="1256"/>
      <c r="AO58" s="1256"/>
      <c r="AP58" s="1256"/>
      <c r="AQ58" s="1256"/>
      <c r="AR58" s="1256"/>
      <c r="AS58" s="1256"/>
      <c r="AT58" s="1256"/>
      <c r="AU58" s="1256"/>
      <c r="AV58" s="1256"/>
      <c r="AW58" s="1256"/>
      <c r="AX58" s="1256"/>
      <c r="AY58" s="1256"/>
      <c r="AZ58" s="1256"/>
      <c r="BA58" s="1256"/>
      <c r="BB58" s="1258"/>
      <c r="BC58" s="1258"/>
      <c r="BD58" s="1258"/>
      <c r="BE58" s="1258"/>
      <c r="BF58" s="1258"/>
      <c r="BG58" s="1258"/>
      <c r="BH58" s="1258"/>
      <c r="BI58" s="1258"/>
      <c r="BJ58" s="1258"/>
      <c r="BK58" s="1258"/>
      <c r="BL58" s="1258"/>
      <c r="BM58" s="1258"/>
      <c r="BN58" s="1258"/>
      <c r="BO58" s="1258"/>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599</v>
      </c>
    </row>
    <row r="64" spans="1:109" x14ac:dyDescent="0.15">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9" t="s">
        <v>600</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x14ac:dyDescent="0.15">
      <c r="B66" s="372"/>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x14ac:dyDescent="0.15">
      <c r="B67" s="372"/>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x14ac:dyDescent="0.15">
      <c r="B68" s="372"/>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x14ac:dyDescent="0.15">
      <c r="B69" s="372"/>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594</v>
      </c>
    </row>
    <row r="72" spans="2:107" x14ac:dyDescent="0.15">
      <c r="B72" s="372"/>
      <c r="G72" s="1252"/>
      <c r="H72" s="1252"/>
      <c r="I72" s="1252"/>
      <c r="J72" s="1252"/>
      <c r="K72" s="382"/>
      <c r="L72" s="382"/>
      <c r="M72" s="383"/>
      <c r="N72" s="383"/>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56" t="s">
        <v>553</v>
      </c>
      <c r="BQ72" s="1256"/>
      <c r="BR72" s="1256"/>
      <c r="BS72" s="1256"/>
      <c r="BT72" s="1256"/>
      <c r="BU72" s="1256"/>
      <c r="BV72" s="1256"/>
      <c r="BW72" s="1256"/>
      <c r="BX72" s="1256" t="s">
        <v>554</v>
      </c>
      <c r="BY72" s="1256"/>
      <c r="BZ72" s="1256"/>
      <c r="CA72" s="1256"/>
      <c r="CB72" s="1256"/>
      <c r="CC72" s="1256"/>
      <c r="CD72" s="1256"/>
      <c r="CE72" s="1256"/>
      <c r="CF72" s="1256" t="s">
        <v>555</v>
      </c>
      <c r="CG72" s="1256"/>
      <c r="CH72" s="1256"/>
      <c r="CI72" s="1256"/>
      <c r="CJ72" s="1256"/>
      <c r="CK72" s="1256"/>
      <c r="CL72" s="1256"/>
      <c r="CM72" s="1256"/>
      <c r="CN72" s="1256" t="s">
        <v>556</v>
      </c>
      <c r="CO72" s="1256"/>
      <c r="CP72" s="1256"/>
      <c r="CQ72" s="1256"/>
      <c r="CR72" s="1256"/>
      <c r="CS72" s="1256"/>
      <c r="CT72" s="1256"/>
      <c r="CU72" s="1256"/>
      <c r="CV72" s="1256" t="s">
        <v>557</v>
      </c>
      <c r="CW72" s="1256"/>
      <c r="CX72" s="1256"/>
      <c r="CY72" s="1256"/>
      <c r="CZ72" s="1256"/>
      <c r="DA72" s="1256"/>
      <c r="DB72" s="1256"/>
      <c r="DC72" s="1256"/>
    </row>
    <row r="73" spans="2:107" x14ac:dyDescent="0.15">
      <c r="B73" s="372"/>
      <c r="G73" s="1269"/>
      <c r="H73" s="1269"/>
      <c r="I73" s="1269"/>
      <c r="J73" s="1269"/>
      <c r="K73" s="1272"/>
      <c r="L73" s="1272"/>
      <c r="M73" s="1272"/>
      <c r="N73" s="1272"/>
      <c r="AM73" s="381"/>
      <c r="AN73" s="1258" t="s">
        <v>595</v>
      </c>
      <c r="AO73" s="1258"/>
      <c r="AP73" s="1258"/>
      <c r="AQ73" s="1258"/>
      <c r="AR73" s="1258"/>
      <c r="AS73" s="1258"/>
      <c r="AT73" s="1258"/>
      <c r="AU73" s="1258"/>
      <c r="AV73" s="1258"/>
      <c r="AW73" s="1258"/>
      <c r="AX73" s="1258"/>
      <c r="AY73" s="1258"/>
      <c r="AZ73" s="1258"/>
      <c r="BA73" s="1258"/>
      <c r="BB73" s="1258" t="s">
        <v>596</v>
      </c>
      <c r="BC73" s="1258"/>
      <c r="BD73" s="1258"/>
      <c r="BE73" s="1258"/>
      <c r="BF73" s="1258"/>
      <c r="BG73" s="1258"/>
      <c r="BH73" s="1258"/>
      <c r="BI73" s="1258"/>
      <c r="BJ73" s="1258"/>
      <c r="BK73" s="1258"/>
      <c r="BL73" s="1258"/>
      <c r="BM73" s="1258"/>
      <c r="BN73" s="1258"/>
      <c r="BO73" s="1258"/>
      <c r="BP73" s="1257">
        <v>12.2</v>
      </c>
      <c r="BQ73" s="1257"/>
      <c r="BR73" s="1257"/>
      <c r="BS73" s="1257"/>
      <c r="BT73" s="1257"/>
      <c r="BU73" s="1257"/>
      <c r="BV73" s="1257"/>
      <c r="BW73" s="1257"/>
      <c r="BX73" s="1257">
        <v>15.9</v>
      </c>
      <c r="BY73" s="1257"/>
      <c r="BZ73" s="1257"/>
      <c r="CA73" s="1257"/>
      <c r="CB73" s="1257"/>
      <c r="CC73" s="1257"/>
      <c r="CD73" s="1257"/>
      <c r="CE73" s="1257"/>
      <c r="CF73" s="1257">
        <v>14.6</v>
      </c>
      <c r="CG73" s="1257"/>
      <c r="CH73" s="1257"/>
      <c r="CI73" s="1257"/>
      <c r="CJ73" s="1257"/>
      <c r="CK73" s="1257"/>
      <c r="CL73" s="1257"/>
      <c r="CM73" s="1257"/>
      <c r="CN73" s="1257">
        <v>13.6</v>
      </c>
      <c r="CO73" s="1257"/>
      <c r="CP73" s="1257"/>
      <c r="CQ73" s="1257"/>
      <c r="CR73" s="1257"/>
      <c r="CS73" s="1257"/>
      <c r="CT73" s="1257"/>
      <c r="CU73" s="1257"/>
      <c r="CV73" s="1257">
        <v>13.8</v>
      </c>
      <c r="CW73" s="1257"/>
      <c r="CX73" s="1257"/>
      <c r="CY73" s="1257"/>
      <c r="CZ73" s="1257"/>
      <c r="DA73" s="1257"/>
      <c r="DB73" s="1257"/>
      <c r="DC73" s="1257"/>
    </row>
    <row r="74" spans="2:107" x14ac:dyDescent="0.15">
      <c r="B74" s="372"/>
      <c r="G74" s="1269"/>
      <c r="H74" s="1269"/>
      <c r="I74" s="1269"/>
      <c r="J74" s="1269"/>
      <c r="K74" s="1272"/>
      <c r="L74" s="1272"/>
      <c r="M74" s="1272"/>
      <c r="N74" s="1272"/>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372"/>
      <c r="G75" s="1269"/>
      <c r="H75" s="1269"/>
      <c r="I75" s="1252"/>
      <c r="J75" s="1252"/>
      <c r="K75" s="1268"/>
      <c r="L75" s="1268"/>
      <c r="M75" s="1268"/>
      <c r="N75" s="1268"/>
      <c r="AM75" s="381"/>
      <c r="AN75" s="1258"/>
      <c r="AO75" s="1258"/>
      <c r="AP75" s="1258"/>
      <c r="AQ75" s="1258"/>
      <c r="AR75" s="1258"/>
      <c r="AS75" s="1258"/>
      <c r="AT75" s="1258"/>
      <c r="AU75" s="1258"/>
      <c r="AV75" s="1258"/>
      <c r="AW75" s="1258"/>
      <c r="AX75" s="1258"/>
      <c r="AY75" s="1258"/>
      <c r="AZ75" s="1258"/>
      <c r="BA75" s="1258"/>
      <c r="BB75" s="1258" t="s">
        <v>601</v>
      </c>
      <c r="BC75" s="1258"/>
      <c r="BD75" s="1258"/>
      <c r="BE75" s="1258"/>
      <c r="BF75" s="1258"/>
      <c r="BG75" s="1258"/>
      <c r="BH75" s="1258"/>
      <c r="BI75" s="1258"/>
      <c r="BJ75" s="1258"/>
      <c r="BK75" s="1258"/>
      <c r="BL75" s="1258"/>
      <c r="BM75" s="1258"/>
      <c r="BN75" s="1258"/>
      <c r="BO75" s="1258"/>
      <c r="BP75" s="1257">
        <v>6.8</v>
      </c>
      <c r="BQ75" s="1257"/>
      <c r="BR75" s="1257"/>
      <c r="BS75" s="1257"/>
      <c r="BT75" s="1257"/>
      <c r="BU75" s="1257"/>
      <c r="BV75" s="1257"/>
      <c r="BW75" s="1257"/>
      <c r="BX75" s="1257">
        <v>7</v>
      </c>
      <c r="BY75" s="1257"/>
      <c r="BZ75" s="1257"/>
      <c r="CA75" s="1257"/>
      <c r="CB75" s="1257"/>
      <c r="CC75" s="1257"/>
      <c r="CD75" s="1257"/>
      <c r="CE75" s="1257"/>
      <c r="CF75" s="1257">
        <v>7</v>
      </c>
      <c r="CG75" s="1257"/>
      <c r="CH75" s="1257"/>
      <c r="CI75" s="1257"/>
      <c r="CJ75" s="1257"/>
      <c r="CK75" s="1257"/>
      <c r="CL75" s="1257"/>
      <c r="CM75" s="1257"/>
      <c r="CN75" s="1257">
        <v>7.2</v>
      </c>
      <c r="CO75" s="1257"/>
      <c r="CP75" s="1257"/>
      <c r="CQ75" s="1257"/>
      <c r="CR75" s="1257"/>
      <c r="CS75" s="1257"/>
      <c r="CT75" s="1257"/>
      <c r="CU75" s="1257"/>
      <c r="CV75" s="1257">
        <v>7.6</v>
      </c>
      <c r="CW75" s="1257"/>
      <c r="CX75" s="1257"/>
      <c r="CY75" s="1257"/>
      <c r="CZ75" s="1257"/>
      <c r="DA75" s="1257"/>
      <c r="DB75" s="1257"/>
      <c r="DC75" s="1257"/>
    </row>
    <row r="76" spans="2:107" x14ac:dyDescent="0.15">
      <c r="B76" s="372"/>
      <c r="G76" s="1269"/>
      <c r="H76" s="1269"/>
      <c r="I76" s="1252"/>
      <c r="J76" s="1252"/>
      <c r="K76" s="1268"/>
      <c r="L76" s="1268"/>
      <c r="M76" s="1268"/>
      <c r="N76" s="1268"/>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372"/>
      <c r="G77" s="1252"/>
      <c r="H77" s="1252"/>
      <c r="I77" s="1252"/>
      <c r="J77" s="1252"/>
      <c r="K77" s="1272"/>
      <c r="L77" s="1272"/>
      <c r="M77" s="1272"/>
      <c r="N77" s="1272"/>
      <c r="AN77" s="1256" t="s">
        <v>598</v>
      </c>
      <c r="AO77" s="1256"/>
      <c r="AP77" s="1256"/>
      <c r="AQ77" s="1256"/>
      <c r="AR77" s="1256"/>
      <c r="AS77" s="1256"/>
      <c r="AT77" s="1256"/>
      <c r="AU77" s="1256"/>
      <c r="AV77" s="1256"/>
      <c r="AW77" s="1256"/>
      <c r="AX77" s="1256"/>
      <c r="AY77" s="1256"/>
      <c r="AZ77" s="1256"/>
      <c r="BA77" s="1256"/>
      <c r="BB77" s="1258" t="s">
        <v>596</v>
      </c>
      <c r="BC77" s="1258"/>
      <c r="BD77" s="1258"/>
      <c r="BE77" s="1258"/>
      <c r="BF77" s="1258"/>
      <c r="BG77" s="1258"/>
      <c r="BH77" s="1258"/>
      <c r="BI77" s="1258"/>
      <c r="BJ77" s="1258"/>
      <c r="BK77" s="1258"/>
      <c r="BL77" s="1258"/>
      <c r="BM77" s="1258"/>
      <c r="BN77" s="1258"/>
      <c r="BO77" s="1258"/>
      <c r="BP77" s="1257">
        <v>25.4</v>
      </c>
      <c r="BQ77" s="1257"/>
      <c r="BR77" s="1257"/>
      <c r="BS77" s="1257"/>
      <c r="BT77" s="1257"/>
      <c r="BU77" s="1257"/>
      <c r="BV77" s="1257"/>
      <c r="BW77" s="1257"/>
      <c r="BX77" s="1257">
        <v>23</v>
      </c>
      <c r="BY77" s="1257"/>
      <c r="BZ77" s="1257"/>
      <c r="CA77" s="1257"/>
      <c r="CB77" s="1257"/>
      <c r="CC77" s="1257"/>
      <c r="CD77" s="1257"/>
      <c r="CE77" s="1257"/>
      <c r="CF77" s="1257">
        <v>28</v>
      </c>
      <c r="CG77" s="1257"/>
      <c r="CH77" s="1257"/>
      <c r="CI77" s="1257"/>
      <c r="CJ77" s="1257"/>
      <c r="CK77" s="1257"/>
      <c r="CL77" s="1257"/>
      <c r="CM77" s="1257"/>
      <c r="CN77" s="1257">
        <v>19.2</v>
      </c>
      <c r="CO77" s="1257"/>
      <c r="CP77" s="1257"/>
      <c r="CQ77" s="1257"/>
      <c r="CR77" s="1257"/>
      <c r="CS77" s="1257"/>
      <c r="CT77" s="1257"/>
      <c r="CU77" s="1257"/>
      <c r="CV77" s="1257">
        <v>4</v>
      </c>
      <c r="CW77" s="1257"/>
      <c r="CX77" s="1257"/>
      <c r="CY77" s="1257"/>
      <c r="CZ77" s="1257"/>
      <c r="DA77" s="1257"/>
      <c r="DB77" s="1257"/>
      <c r="DC77" s="1257"/>
    </row>
    <row r="78" spans="2:107" x14ac:dyDescent="0.15">
      <c r="B78" s="372"/>
      <c r="G78" s="1252"/>
      <c r="H78" s="1252"/>
      <c r="I78" s="1252"/>
      <c r="J78" s="1252"/>
      <c r="K78" s="1272"/>
      <c r="L78" s="1272"/>
      <c r="M78" s="1272"/>
      <c r="N78" s="1272"/>
      <c r="AN78" s="1256"/>
      <c r="AO78" s="1256"/>
      <c r="AP78" s="1256"/>
      <c r="AQ78" s="1256"/>
      <c r="AR78" s="1256"/>
      <c r="AS78" s="1256"/>
      <c r="AT78" s="1256"/>
      <c r="AU78" s="1256"/>
      <c r="AV78" s="1256"/>
      <c r="AW78" s="1256"/>
      <c r="AX78" s="1256"/>
      <c r="AY78" s="1256"/>
      <c r="AZ78" s="1256"/>
      <c r="BA78" s="1256"/>
      <c r="BB78" s="1258"/>
      <c r="BC78" s="1258"/>
      <c r="BD78" s="1258"/>
      <c r="BE78" s="1258"/>
      <c r="BF78" s="1258"/>
      <c r="BG78" s="1258"/>
      <c r="BH78" s="1258"/>
      <c r="BI78" s="1258"/>
      <c r="BJ78" s="1258"/>
      <c r="BK78" s="1258"/>
      <c r="BL78" s="1258"/>
      <c r="BM78" s="1258"/>
      <c r="BN78" s="1258"/>
      <c r="BO78" s="1258"/>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372"/>
      <c r="G79" s="1252"/>
      <c r="H79" s="1252"/>
      <c r="I79" s="1271"/>
      <c r="J79" s="1271"/>
      <c r="K79" s="1273"/>
      <c r="L79" s="1273"/>
      <c r="M79" s="1273"/>
      <c r="N79" s="1273"/>
      <c r="AN79" s="1256"/>
      <c r="AO79" s="1256"/>
      <c r="AP79" s="1256"/>
      <c r="AQ79" s="1256"/>
      <c r="AR79" s="1256"/>
      <c r="AS79" s="1256"/>
      <c r="AT79" s="1256"/>
      <c r="AU79" s="1256"/>
      <c r="AV79" s="1256"/>
      <c r="AW79" s="1256"/>
      <c r="AX79" s="1256"/>
      <c r="AY79" s="1256"/>
      <c r="AZ79" s="1256"/>
      <c r="BA79" s="1256"/>
      <c r="BB79" s="1258" t="s">
        <v>601</v>
      </c>
      <c r="BC79" s="1258"/>
      <c r="BD79" s="1258"/>
      <c r="BE79" s="1258"/>
      <c r="BF79" s="1258"/>
      <c r="BG79" s="1258"/>
      <c r="BH79" s="1258"/>
      <c r="BI79" s="1258"/>
      <c r="BJ79" s="1258"/>
      <c r="BK79" s="1258"/>
      <c r="BL79" s="1258"/>
      <c r="BM79" s="1258"/>
      <c r="BN79" s="1258"/>
      <c r="BO79" s="1258"/>
      <c r="BP79" s="1257">
        <v>7.8</v>
      </c>
      <c r="BQ79" s="1257"/>
      <c r="BR79" s="1257"/>
      <c r="BS79" s="1257"/>
      <c r="BT79" s="1257"/>
      <c r="BU79" s="1257"/>
      <c r="BV79" s="1257"/>
      <c r="BW79" s="1257"/>
      <c r="BX79" s="1257">
        <v>7.7</v>
      </c>
      <c r="BY79" s="1257"/>
      <c r="BZ79" s="1257"/>
      <c r="CA79" s="1257"/>
      <c r="CB79" s="1257"/>
      <c r="CC79" s="1257"/>
      <c r="CD79" s="1257"/>
      <c r="CE79" s="1257"/>
      <c r="CF79" s="1257">
        <v>7.5</v>
      </c>
      <c r="CG79" s="1257"/>
      <c r="CH79" s="1257"/>
      <c r="CI79" s="1257"/>
      <c r="CJ79" s="1257"/>
      <c r="CK79" s="1257"/>
      <c r="CL79" s="1257"/>
      <c r="CM79" s="1257"/>
      <c r="CN79" s="1257">
        <v>8</v>
      </c>
      <c r="CO79" s="1257"/>
      <c r="CP79" s="1257"/>
      <c r="CQ79" s="1257"/>
      <c r="CR79" s="1257"/>
      <c r="CS79" s="1257"/>
      <c r="CT79" s="1257"/>
      <c r="CU79" s="1257"/>
      <c r="CV79" s="1257">
        <v>8</v>
      </c>
      <c r="CW79" s="1257"/>
      <c r="CX79" s="1257"/>
      <c r="CY79" s="1257"/>
      <c r="CZ79" s="1257"/>
      <c r="DA79" s="1257"/>
      <c r="DB79" s="1257"/>
      <c r="DC79" s="1257"/>
    </row>
    <row r="80" spans="2:107" x14ac:dyDescent="0.15">
      <c r="B80" s="372"/>
      <c r="G80" s="1252"/>
      <c r="H80" s="1252"/>
      <c r="I80" s="1271"/>
      <c r="J80" s="1271"/>
      <c r="K80" s="1273"/>
      <c r="L80" s="1273"/>
      <c r="M80" s="1273"/>
      <c r="N80" s="1273"/>
      <c r="AN80" s="1256"/>
      <c r="AO80" s="1256"/>
      <c r="AP80" s="1256"/>
      <c r="AQ80" s="1256"/>
      <c r="AR80" s="1256"/>
      <c r="AS80" s="1256"/>
      <c r="AT80" s="1256"/>
      <c r="AU80" s="1256"/>
      <c r="AV80" s="1256"/>
      <c r="AW80" s="1256"/>
      <c r="AX80" s="1256"/>
      <c r="AY80" s="1256"/>
      <c r="AZ80" s="1256"/>
      <c r="BA80" s="1256"/>
      <c r="BB80" s="1258"/>
      <c r="BC80" s="1258"/>
      <c r="BD80" s="1258"/>
      <c r="BE80" s="1258"/>
      <c r="BF80" s="1258"/>
      <c r="BG80" s="1258"/>
      <c r="BH80" s="1258"/>
      <c r="BI80" s="1258"/>
      <c r="BJ80" s="1258"/>
      <c r="BK80" s="1258"/>
      <c r="BL80" s="1258"/>
      <c r="BM80" s="1258"/>
      <c r="BN80" s="1258"/>
      <c r="BO80" s="1258"/>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B79x9P1dOOb/VNhNH+1CX32Rfe2rVhKsyWvEeREkc2IDcvxuJSMYkfFl0DgMJP4+mHmJ2V5fCod0QaiBZSQxbg==" saltValue="3jRUCGCzis0tf7Bh4pnTV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207E5-2FD2-4188-81C1-B880961CA6C1}">
  <sheetPr>
    <pageSetUpPr fitToPage="1"/>
  </sheetPr>
  <dimension ref="A1:DR125"/>
  <sheetViews>
    <sheetView showGridLines="0" topLeftCell="C1" zoomScale="106" zoomScaleNormal="106" zoomScaleSheetLayoutView="70" workbookViewId="0">
      <selection activeCell="C1" sqref="C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500</v>
      </c>
    </row>
  </sheetData>
  <sheetProtection algorithmName="SHA-512" hashValue="O3CK9eOLwYLDdoU8G++Tlpv3d+W5S7DOYCBigmgm7T7EspqSwqlcFfXhL5SDLSzIQxiM2lIzj8+kHIae0/6mOA==" saltValue="AVp0iw2WBV/lo+2ltZCA8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8BB6D-54D1-4911-ACDB-69625D43787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500</v>
      </c>
    </row>
  </sheetData>
  <sheetProtection algorithmName="SHA-512" hashValue="ADnSdYf7Iab/gPmhPoyC2AaE4nwvweqjxMoUdeMpsBUO/mTCSMYnPDBrGSjiT/67iO+ZZ5IdA3C/KKgFUYvFIQ==" saltValue="3uSJLlHpPhhty80EybQE7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53</v>
      </c>
      <c r="E2" s="145"/>
      <c r="F2" s="146" t="s">
        <v>550</v>
      </c>
      <c r="G2" s="147"/>
      <c r="H2" s="148"/>
    </row>
    <row r="3" spans="1:8" x14ac:dyDescent="0.15">
      <c r="A3" s="144" t="s">
        <v>543</v>
      </c>
      <c r="B3" s="149"/>
      <c r="C3" s="150"/>
      <c r="D3" s="151">
        <v>86521</v>
      </c>
      <c r="E3" s="152"/>
      <c r="F3" s="153">
        <v>69185</v>
      </c>
      <c r="G3" s="154"/>
      <c r="H3" s="155"/>
    </row>
    <row r="4" spans="1:8" x14ac:dyDescent="0.15">
      <c r="A4" s="156"/>
      <c r="B4" s="157"/>
      <c r="C4" s="158"/>
      <c r="D4" s="159">
        <v>52844</v>
      </c>
      <c r="E4" s="160"/>
      <c r="F4" s="161">
        <v>38519</v>
      </c>
      <c r="G4" s="162"/>
      <c r="H4" s="163"/>
    </row>
    <row r="5" spans="1:8" x14ac:dyDescent="0.15">
      <c r="A5" s="144" t="s">
        <v>545</v>
      </c>
      <c r="B5" s="149"/>
      <c r="C5" s="150"/>
      <c r="D5" s="151">
        <v>125809</v>
      </c>
      <c r="E5" s="152"/>
      <c r="F5" s="153">
        <v>70166</v>
      </c>
      <c r="G5" s="154"/>
      <c r="H5" s="155"/>
    </row>
    <row r="6" spans="1:8" x14ac:dyDescent="0.15">
      <c r="A6" s="156"/>
      <c r="B6" s="157"/>
      <c r="C6" s="158"/>
      <c r="D6" s="159">
        <v>65848</v>
      </c>
      <c r="E6" s="160"/>
      <c r="F6" s="161">
        <v>36115</v>
      </c>
      <c r="G6" s="162"/>
      <c r="H6" s="163"/>
    </row>
    <row r="7" spans="1:8" x14ac:dyDescent="0.15">
      <c r="A7" s="144" t="s">
        <v>546</v>
      </c>
      <c r="B7" s="149"/>
      <c r="C7" s="150"/>
      <c r="D7" s="151">
        <v>121685</v>
      </c>
      <c r="E7" s="152"/>
      <c r="F7" s="153">
        <v>70329</v>
      </c>
      <c r="G7" s="154"/>
      <c r="H7" s="155"/>
    </row>
    <row r="8" spans="1:8" x14ac:dyDescent="0.15">
      <c r="A8" s="156"/>
      <c r="B8" s="157"/>
      <c r="C8" s="158"/>
      <c r="D8" s="159">
        <v>74119</v>
      </c>
      <c r="E8" s="160"/>
      <c r="F8" s="161">
        <v>39403</v>
      </c>
      <c r="G8" s="162"/>
      <c r="H8" s="163"/>
    </row>
    <row r="9" spans="1:8" x14ac:dyDescent="0.15">
      <c r="A9" s="144" t="s">
        <v>547</v>
      </c>
      <c r="B9" s="149"/>
      <c r="C9" s="150"/>
      <c r="D9" s="151">
        <v>93325</v>
      </c>
      <c r="E9" s="152"/>
      <c r="F9" s="153">
        <v>71871</v>
      </c>
      <c r="G9" s="154"/>
      <c r="H9" s="155"/>
    </row>
    <row r="10" spans="1:8" x14ac:dyDescent="0.15">
      <c r="A10" s="156"/>
      <c r="B10" s="157"/>
      <c r="C10" s="158"/>
      <c r="D10" s="159">
        <v>43434</v>
      </c>
      <c r="E10" s="160"/>
      <c r="F10" s="161">
        <v>38232</v>
      </c>
      <c r="G10" s="162"/>
      <c r="H10" s="163"/>
    </row>
    <row r="11" spans="1:8" x14ac:dyDescent="0.15">
      <c r="A11" s="144" t="s">
        <v>548</v>
      </c>
      <c r="B11" s="149"/>
      <c r="C11" s="150"/>
      <c r="D11" s="151">
        <v>87843</v>
      </c>
      <c r="E11" s="152"/>
      <c r="F11" s="153">
        <v>71807</v>
      </c>
      <c r="G11" s="154"/>
      <c r="H11" s="155"/>
    </row>
    <row r="12" spans="1:8" x14ac:dyDescent="0.15">
      <c r="A12" s="156"/>
      <c r="B12" s="157"/>
      <c r="C12" s="164"/>
      <c r="D12" s="159">
        <v>42183</v>
      </c>
      <c r="E12" s="160"/>
      <c r="F12" s="161">
        <v>37333</v>
      </c>
      <c r="G12" s="162"/>
      <c r="H12" s="163"/>
    </row>
    <row r="13" spans="1:8" x14ac:dyDescent="0.15">
      <c r="A13" s="144"/>
      <c r="B13" s="149"/>
      <c r="C13" s="165"/>
      <c r="D13" s="166">
        <v>103037</v>
      </c>
      <c r="E13" s="167"/>
      <c r="F13" s="168">
        <v>70672</v>
      </c>
      <c r="G13" s="169"/>
      <c r="H13" s="155"/>
    </row>
    <row r="14" spans="1:8" x14ac:dyDescent="0.15">
      <c r="A14" s="156"/>
      <c r="B14" s="157"/>
      <c r="C14" s="158"/>
      <c r="D14" s="159">
        <v>55686</v>
      </c>
      <c r="E14" s="160"/>
      <c r="F14" s="161">
        <v>37920</v>
      </c>
      <c r="G14" s="162"/>
      <c r="H14" s="163"/>
    </row>
    <row r="17" spans="1:11" x14ac:dyDescent="0.15">
      <c r="A17" s="140" t="s">
        <v>54</v>
      </c>
    </row>
    <row r="18" spans="1:11" x14ac:dyDescent="0.15">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15">
      <c r="A19" s="170" t="s">
        <v>55</v>
      </c>
      <c r="B19" s="170">
        <f>ROUND(VALUE(SUBSTITUTE(実質収支比率等に係る経年分析!F$48,"▲","-")),2)</f>
        <v>6.16</v>
      </c>
      <c r="C19" s="170">
        <f>ROUND(VALUE(SUBSTITUTE(実質収支比率等に係る経年分析!G$48,"▲","-")),2)</f>
        <v>6.52</v>
      </c>
      <c r="D19" s="170">
        <f>ROUND(VALUE(SUBSTITUTE(実質収支比率等に係る経年分析!H$48,"▲","-")),2)</f>
        <v>6.83</v>
      </c>
      <c r="E19" s="170">
        <f>ROUND(VALUE(SUBSTITUTE(実質収支比率等に係る経年分析!I$48,"▲","-")),2)</f>
        <v>7.84</v>
      </c>
      <c r="F19" s="170">
        <f>ROUND(VALUE(SUBSTITUTE(実質収支比率等に係る経年分析!J$48,"▲","-")),2)</f>
        <v>9.8699999999999992</v>
      </c>
    </row>
    <row r="20" spans="1:11" x14ac:dyDescent="0.15">
      <c r="A20" s="170" t="s">
        <v>56</v>
      </c>
      <c r="B20" s="170">
        <f>ROUND(VALUE(SUBSTITUTE(実質収支比率等に係る経年分析!F$47,"▲","-")),2)</f>
        <v>31.45</v>
      </c>
      <c r="C20" s="170">
        <f>ROUND(VALUE(SUBSTITUTE(実質収支比率等に係る経年分析!G$47,"▲","-")),2)</f>
        <v>31.67</v>
      </c>
      <c r="D20" s="170">
        <f>ROUND(VALUE(SUBSTITUTE(実質収支比率等に係る経年分析!H$47,"▲","-")),2)</f>
        <v>30.91</v>
      </c>
      <c r="E20" s="170">
        <f>ROUND(VALUE(SUBSTITUTE(実質収支比率等に係る経年分析!I$47,"▲","-")),2)</f>
        <v>31.74</v>
      </c>
      <c r="F20" s="170">
        <f>ROUND(VALUE(SUBSTITUTE(実質収支比率等に係る経年分析!J$47,"▲","-")),2)</f>
        <v>30.96</v>
      </c>
    </row>
    <row r="21" spans="1:11" x14ac:dyDescent="0.15">
      <c r="A21" s="170" t="s">
        <v>57</v>
      </c>
      <c r="B21" s="170">
        <f>IF(ISNUMBER(VALUE(SUBSTITUTE(実質収支比率等に係る経年分析!F$49,"▲","-"))),ROUND(VALUE(SUBSTITUTE(実質収支比率等に係る経年分析!F$49,"▲","-")),2),NA())</f>
        <v>3.18</v>
      </c>
      <c r="C21" s="170">
        <f>IF(ISNUMBER(VALUE(SUBSTITUTE(実質収支比率等に係る経年分析!G$49,"▲","-"))),ROUND(VALUE(SUBSTITUTE(実質収支比率等に係る経年分析!G$49,"▲","-")),2),NA())</f>
        <v>-0.2</v>
      </c>
      <c r="D21" s="170">
        <f>IF(ISNUMBER(VALUE(SUBSTITUTE(実質収支比率等に係る経年分析!H$49,"▲","-"))),ROUND(VALUE(SUBSTITUTE(実質収支比率等に係る経年分析!H$49,"▲","-")),2),NA())</f>
        <v>-0.36</v>
      </c>
      <c r="E21" s="170">
        <f>IF(ISNUMBER(VALUE(SUBSTITUTE(実質収支比率等に係る経年分析!I$49,"▲","-"))),ROUND(VALUE(SUBSTITUTE(実質収支比率等に係る経年分析!I$49,"▲","-")),2),NA())</f>
        <v>2.58</v>
      </c>
      <c r="F21" s="170">
        <f>IF(ISNUMBER(VALUE(SUBSTITUTE(実質収支比率等に係る経年分析!J$49,"▲","-"))),ROUND(VALUE(SUBSTITUTE(実質収支比率等に係る経年分析!J$49,"▲","-")),2),NA())</f>
        <v>0.15</v>
      </c>
    </row>
    <row r="24" spans="1:11" x14ac:dyDescent="0.15">
      <c r="A24" s="140" t="s">
        <v>58</v>
      </c>
    </row>
    <row r="25" spans="1:11" x14ac:dyDescent="0.15">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15">
      <c r="A26" s="171"/>
      <c r="B26" s="171" t="s">
        <v>59</v>
      </c>
      <c r="C26" s="171" t="s">
        <v>60</v>
      </c>
      <c r="D26" s="171" t="s">
        <v>59</v>
      </c>
      <c r="E26" s="171" t="s">
        <v>60</v>
      </c>
      <c r="F26" s="171" t="s">
        <v>59</v>
      </c>
      <c r="G26" s="171" t="s">
        <v>60</v>
      </c>
      <c r="H26" s="171" t="s">
        <v>59</v>
      </c>
      <c r="I26" s="171" t="s">
        <v>60</v>
      </c>
      <c r="J26" s="171" t="s">
        <v>59</v>
      </c>
      <c r="K26" s="171" t="s">
        <v>60</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0.36</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0.25</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0.32</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0.11</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0.05</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str">
        <f>IF(連結実質赤字比率に係る赤字・黒字の構成分析!C$41="",NA(),連結実質赤字比率に係る赤字・黒字の構成分析!C$41)</f>
        <v>市営温泉施設特別会計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0.09</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0.09</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7.0000000000000007E-2</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7.0000000000000007E-2</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0.06</v>
      </c>
    </row>
    <row r="30" spans="1:11" x14ac:dyDescent="0.15">
      <c r="A30" s="171" t="str">
        <f>IF(連結実質赤字比率に係る赤字・黒字の構成分析!C$40="",NA(),連結実質赤字比率に係る赤字・黒字の構成分析!C$40)</f>
        <v>浄化槽市町村整備推進事業特別会計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7.0000000000000007E-2</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0.06</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0.05</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0.04</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0.09</v>
      </c>
    </row>
    <row r="31" spans="1:11" x14ac:dyDescent="0.15">
      <c r="A31" s="171" t="str">
        <f>IF(連結実質赤字比率に係る赤字・黒字の構成分析!C$39="",NA(),連結実質赤字比率に係る赤字・黒字の構成分析!C$39)</f>
        <v>介護保険特別会計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0.49</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0.45</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1.31</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0.93</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1.74</v>
      </c>
    </row>
    <row r="32" spans="1:11" x14ac:dyDescent="0.15">
      <c r="A32" s="171" t="str">
        <f>IF(連結実質赤字比率に係る赤字・黒字の構成分析!C$38="",NA(),連結実質赤字比率に係る赤字・黒字の構成分析!C$38)</f>
        <v>国民健康保険特別会計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1.69</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1.91</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1.54</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2.0699999999999998</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2.37</v>
      </c>
    </row>
    <row r="33" spans="1:16" x14ac:dyDescent="0.15">
      <c r="A33" s="171" t="str">
        <f>IF(連結実質赤字比率に係る赤字・黒字の構成分析!C$37="",NA(),連結実質赤字比率に係る赤字・黒字の構成分析!C$37)</f>
        <v>横手市下水道事業会計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3.18</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3.68</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4.05</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4.1100000000000003</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4.4800000000000004</v>
      </c>
    </row>
    <row r="34" spans="1:16" x14ac:dyDescent="0.15">
      <c r="A34" s="171" t="str">
        <f>IF(連結実質赤字比率に係る赤字・黒字の構成分析!C$36="",NA(),連結実質赤字比率に係る赤字・黒字の構成分析!C$36)</f>
        <v>横手市水道事業会計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6.9</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6.21</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5.38</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4.88</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4.5599999999999996</v>
      </c>
    </row>
    <row r="35" spans="1:16" x14ac:dyDescent="0.15">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6.09</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6.43</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6.64</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7.8</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9.86</v>
      </c>
    </row>
    <row r="36" spans="1:16" x14ac:dyDescent="0.15">
      <c r="A36" s="171" t="str">
        <f>IF(連結実質赤字比率に係る赤字・黒字の構成分析!C$34="",NA(),連結実質赤字比率に係る赤字・黒字の構成分析!C$34)</f>
        <v>横手市病院事業会計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14.75</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15.23</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14.98</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14.4</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14.61</v>
      </c>
    </row>
    <row r="39" spans="1:16" x14ac:dyDescent="0.15">
      <c r="A39" s="140" t="s">
        <v>61</v>
      </c>
    </row>
    <row r="40" spans="1:16" x14ac:dyDescent="0.15">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15">
      <c r="A41" s="172"/>
      <c r="B41" s="172" t="s">
        <v>62</v>
      </c>
      <c r="C41" s="172"/>
      <c r="D41" s="172" t="s">
        <v>63</v>
      </c>
      <c r="E41" s="172" t="s">
        <v>62</v>
      </c>
      <c r="F41" s="172"/>
      <c r="G41" s="172" t="s">
        <v>63</v>
      </c>
      <c r="H41" s="172" t="s">
        <v>62</v>
      </c>
      <c r="I41" s="172"/>
      <c r="J41" s="172" t="s">
        <v>63</v>
      </c>
      <c r="K41" s="172" t="s">
        <v>62</v>
      </c>
      <c r="L41" s="172"/>
      <c r="M41" s="172" t="s">
        <v>63</v>
      </c>
      <c r="N41" s="172" t="s">
        <v>62</v>
      </c>
      <c r="O41" s="172"/>
      <c r="P41" s="172" t="s">
        <v>63</v>
      </c>
    </row>
    <row r="42" spans="1:16" x14ac:dyDescent="0.15">
      <c r="A42" s="172" t="s">
        <v>64</v>
      </c>
      <c r="B42" s="172"/>
      <c r="C42" s="172"/>
      <c r="D42" s="172">
        <f>'実質公債費比率（分子）の構造'!K$52</f>
        <v>5989</v>
      </c>
      <c r="E42" s="172"/>
      <c r="F42" s="172"/>
      <c r="G42" s="172">
        <f>'実質公債費比率（分子）の構造'!L$52</f>
        <v>5826</v>
      </c>
      <c r="H42" s="172"/>
      <c r="I42" s="172"/>
      <c r="J42" s="172">
        <f>'実質公債費比率（分子）の構造'!M$52</f>
        <v>5828</v>
      </c>
      <c r="K42" s="172"/>
      <c r="L42" s="172"/>
      <c r="M42" s="172">
        <f>'実質公債費比率（分子）の構造'!N$52</f>
        <v>5769</v>
      </c>
      <c r="N42" s="172"/>
      <c r="O42" s="172"/>
      <c r="P42" s="172">
        <f>'実質公債費比率（分子）の構造'!O$52</f>
        <v>5848</v>
      </c>
    </row>
    <row r="43" spans="1:16" x14ac:dyDescent="0.15">
      <c r="A43" s="172" t="s">
        <v>65</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15">
      <c r="A44" s="172" t="s">
        <v>66</v>
      </c>
      <c r="B44" s="172">
        <f>'実質公債費比率（分子）の構造'!K$50</f>
        <v>94</v>
      </c>
      <c r="C44" s="172"/>
      <c r="D44" s="172"/>
      <c r="E44" s="172">
        <f>'実質公債費比率（分子）の構造'!L$50</f>
        <v>87</v>
      </c>
      <c r="F44" s="172"/>
      <c r="G44" s="172"/>
      <c r="H44" s="172">
        <f>'実質公債費比率（分子）の構造'!M$50</f>
        <v>72</v>
      </c>
      <c r="I44" s="172"/>
      <c r="J44" s="172"/>
      <c r="K44" s="172">
        <f>'実質公債費比率（分子）の構造'!N$50</f>
        <v>35</v>
      </c>
      <c r="L44" s="172"/>
      <c r="M44" s="172"/>
      <c r="N44" s="172">
        <f>'実質公債費比率（分子）の構造'!O$50</f>
        <v>22</v>
      </c>
      <c r="O44" s="172"/>
      <c r="P44" s="172"/>
    </row>
    <row r="45" spans="1:16" x14ac:dyDescent="0.15">
      <c r="A45" s="172" t="s">
        <v>67</v>
      </c>
      <c r="B45" s="172" t="str">
        <f>'実質公債費比率（分子）の構造'!K$49</f>
        <v>-</v>
      </c>
      <c r="C45" s="172"/>
      <c r="D45" s="172"/>
      <c r="E45" s="172" t="str">
        <f>'実質公債費比率（分子）の構造'!L$49</f>
        <v>-</v>
      </c>
      <c r="F45" s="172"/>
      <c r="G45" s="172"/>
      <c r="H45" s="172" t="str">
        <f>'実質公債費比率（分子）の構造'!M$49</f>
        <v>-</v>
      </c>
      <c r="I45" s="172"/>
      <c r="J45" s="172"/>
      <c r="K45" s="172" t="str">
        <f>'実質公債費比率（分子）の構造'!N$49</f>
        <v>-</v>
      </c>
      <c r="L45" s="172"/>
      <c r="M45" s="172"/>
      <c r="N45" s="172" t="str">
        <f>'実質公債費比率（分子）の構造'!O$49</f>
        <v>-</v>
      </c>
      <c r="O45" s="172"/>
      <c r="P45" s="172"/>
    </row>
    <row r="46" spans="1:16" x14ac:dyDescent="0.15">
      <c r="A46" s="172" t="s">
        <v>68</v>
      </c>
      <c r="B46" s="172">
        <f>'実質公債費比率（分子）の構造'!K$48</f>
        <v>1222</v>
      </c>
      <c r="C46" s="172"/>
      <c r="D46" s="172"/>
      <c r="E46" s="172">
        <f>'実質公債費比率（分子）の構造'!L$48</f>
        <v>1179</v>
      </c>
      <c r="F46" s="172"/>
      <c r="G46" s="172"/>
      <c r="H46" s="172">
        <f>'実質公債費比率（分子）の構造'!M$48</f>
        <v>1189</v>
      </c>
      <c r="I46" s="172"/>
      <c r="J46" s="172"/>
      <c r="K46" s="172">
        <f>'実質公債費比率（分子）の構造'!N$48</f>
        <v>1116</v>
      </c>
      <c r="L46" s="172"/>
      <c r="M46" s="172"/>
      <c r="N46" s="172">
        <f>'実質公債費比率（分子）の構造'!O$48</f>
        <v>1130</v>
      </c>
      <c r="O46" s="172"/>
      <c r="P46" s="172"/>
    </row>
    <row r="47" spans="1:16" x14ac:dyDescent="0.15">
      <c r="A47" s="172" t="s">
        <v>69</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70</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71</v>
      </c>
      <c r="B49" s="172">
        <f>'実質公債費比率（分子）の構造'!K$45</f>
        <v>6414</v>
      </c>
      <c r="C49" s="172"/>
      <c r="D49" s="172"/>
      <c r="E49" s="172">
        <f>'実質公債費比率（分子）の構造'!L$45</f>
        <v>6310</v>
      </c>
      <c r="F49" s="172"/>
      <c r="G49" s="172"/>
      <c r="H49" s="172">
        <f>'実質公債費比率（分子）の構造'!M$45</f>
        <v>6378</v>
      </c>
      <c r="I49" s="172"/>
      <c r="J49" s="172"/>
      <c r="K49" s="172">
        <f>'実質公債費比率（分子）の構造'!N$45</f>
        <v>6537</v>
      </c>
      <c r="L49" s="172"/>
      <c r="M49" s="172"/>
      <c r="N49" s="172">
        <f>'実質公債費比率（分子）の構造'!O$45</f>
        <v>6716</v>
      </c>
      <c r="O49" s="172"/>
      <c r="P49" s="172"/>
    </row>
    <row r="50" spans="1:16" x14ac:dyDescent="0.15">
      <c r="A50" s="172" t="s">
        <v>72</v>
      </c>
      <c r="B50" s="172" t="e">
        <f>NA()</f>
        <v>#N/A</v>
      </c>
      <c r="C50" s="172">
        <f>IF(ISNUMBER('実質公債費比率（分子）の構造'!K$53),'実質公債費比率（分子）の構造'!K$53,NA())</f>
        <v>1741</v>
      </c>
      <c r="D50" s="172" t="e">
        <f>NA()</f>
        <v>#N/A</v>
      </c>
      <c r="E50" s="172" t="e">
        <f>NA()</f>
        <v>#N/A</v>
      </c>
      <c r="F50" s="172">
        <f>IF(ISNUMBER('実質公債費比率（分子）の構造'!L$53),'実質公債費比率（分子）の構造'!L$53,NA())</f>
        <v>1750</v>
      </c>
      <c r="G50" s="172" t="e">
        <f>NA()</f>
        <v>#N/A</v>
      </c>
      <c r="H50" s="172" t="e">
        <f>NA()</f>
        <v>#N/A</v>
      </c>
      <c r="I50" s="172">
        <f>IF(ISNUMBER('実質公債費比率（分子）の構造'!M$53),'実質公債費比率（分子）の構造'!M$53,NA())</f>
        <v>1811</v>
      </c>
      <c r="J50" s="172" t="e">
        <f>NA()</f>
        <v>#N/A</v>
      </c>
      <c r="K50" s="172" t="e">
        <f>NA()</f>
        <v>#N/A</v>
      </c>
      <c r="L50" s="172">
        <f>IF(ISNUMBER('実質公債費比率（分子）の構造'!N$53),'実質公債費比率（分子）の構造'!N$53,NA())</f>
        <v>1919</v>
      </c>
      <c r="M50" s="172" t="e">
        <f>NA()</f>
        <v>#N/A</v>
      </c>
      <c r="N50" s="172" t="e">
        <f>NA()</f>
        <v>#N/A</v>
      </c>
      <c r="O50" s="172">
        <f>IF(ISNUMBER('実質公債費比率（分子）の構造'!O$53),'実質公債費比率（分子）の構造'!O$53,NA())</f>
        <v>2020</v>
      </c>
      <c r="P50" s="172" t="e">
        <f>NA()</f>
        <v>#N/A</v>
      </c>
    </row>
    <row r="53" spans="1:16" x14ac:dyDescent="0.15">
      <c r="A53" s="140" t="s">
        <v>73</v>
      </c>
    </row>
    <row r="54" spans="1:16" x14ac:dyDescent="0.15">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15">
      <c r="A55" s="171"/>
      <c r="B55" s="171" t="s">
        <v>74</v>
      </c>
      <c r="C55" s="171"/>
      <c r="D55" s="171" t="s">
        <v>75</v>
      </c>
      <c r="E55" s="171" t="s">
        <v>74</v>
      </c>
      <c r="F55" s="171"/>
      <c r="G55" s="171" t="s">
        <v>75</v>
      </c>
      <c r="H55" s="171" t="s">
        <v>74</v>
      </c>
      <c r="I55" s="171"/>
      <c r="J55" s="171" t="s">
        <v>75</v>
      </c>
      <c r="K55" s="171" t="s">
        <v>74</v>
      </c>
      <c r="L55" s="171"/>
      <c r="M55" s="171" t="s">
        <v>75</v>
      </c>
      <c r="N55" s="171" t="s">
        <v>74</v>
      </c>
      <c r="O55" s="171"/>
      <c r="P55" s="171" t="s">
        <v>75</v>
      </c>
    </row>
    <row r="56" spans="1:16" x14ac:dyDescent="0.15">
      <c r="A56" s="171" t="s">
        <v>44</v>
      </c>
      <c r="B56" s="171"/>
      <c r="C56" s="171"/>
      <c r="D56" s="171">
        <f>'将来負担比率（分子）の構造'!I$52</f>
        <v>61366</v>
      </c>
      <c r="E56" s="171"/>
      <c r="F56" s="171"/>
      <c r="G56" s="171">
        <f>'将来負担比率（分子）の構造'!J$52</f>
        <v>61655</v>
      </c>
      <c r="H56" s="171"/>
      <c r="I56" s="171"/>
      <c r="J56" s="171">
        <f>'将来負担比率（分子）の構造'!K$52</f>
        <v>62268</v>
      </c>
      <c r="K56" s="171"/>
      <c r="L56" s="171"/>
      <c r="M56" s="171">
        <f>'将来負担比率（分子）の構造'!L$52</f>
        <v>59362</v>
      </c>
      <c r="N56" s="171"/>
      <c r="O56" s="171"/>
      <c r="P56" s="171">
        <f>'将来負担比率（分子）の構造'!M$52</f>
        <v>56963</v>
      </c>
    </row>
    <row r="57" spans="1:16" x14ac:dyDescent="0.15">
      <c r="A57" s="171" t="s">
        <v>43</v>
      </c>
      <c r="B57" s="171"/>
      <c r="C57" s="171"/>
      <c r="D57" s="171">
        <f>'将来負担比率（分子）の構造'!I$51</f>
        <v>1274</v>
      </c>
      <c r="E57" s="171"/>
      <c r="F57" s="171"/>
      <c r="G57" s="171">
        <f>'将来負担比率（分子）の構造'!J$51</f>
        <v>1122</v>
      </c>
      <c r="H57" s="171"/>
      <c r="I57" s="171"/>
      <c r="J57" s="171">
        <f>'将来負担比率（分子）の構造'!K$51</f>
        <v>915</v>
      </c>
      <c r="K57" s="171"/>
      <c r="L57" s="171"/>
      <c r="M57" s="171">
        <f>'将来負担比率（分子）の構造'!L$51</f>
        <v>686</v>
      </c>
      <c r="N57" s="171"/>
      <c r="O57" s="171"/>
      <c r="P57" s="171">
        <f>'将来負担比率（分子）の構造'!M$51</f>
        <v>566</v>
      </c>
    </row>
    <row r="58" spans="1:16" x14ac:dyDescent="0.15">
      <c r="A58" s="171" t="s">
        <v>42</v>
      </c>
      <c r="B58" s="171"/>
      <c r="C58" s="171"/>
      <c r="D58" s="171">
        <f>'将来負担比率（分子）の構造'!I$50</f>
        <v>19593</v>
      </c>
      <c r="E58" s="171"/>
      <c r="F58" s="171"/>
      <c r="G58" s="171">
        <f>'将来負担比率（分子）の構造'!J$50</f>
        <v>20302</v>
      </c>
      <c r="H58" s="171"/>
      <c r="I58" s="171"/>
      <c r="J58" s="171">
        <f>'将来負担比率（分子）の構造'!K$50</f>
        <v>19910</v>
      </c>
      <c r="K58" s="171"/>
      <c r="L58" s="171"/>
      <c r="M58" s="171">
        <f>'将来負担比率（分子）の構造'!L$50</f>
        <v>20536</v>
      </c>
      <c r="N58" s="171"/>
      <c r="O58" s="171"/>
      <c r="P58" s="171">
        <f>'将来負担比率（分子）の構造'!M$50</f>
        <v>20209</v>
      </c>
    </row>
    <row r="59" spans="1:16" x14ac:dyDescent="0.15">
      <c r="A59" s="171" t="s">
        <v>40</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39</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37</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15">
      <c r="A62" s="171" t="s">
        <v>36</v>
      </c>
      <c r="B62" s="171">
        <f>'将来負担比率（分子）の構造'!I$45</f>
        <v>5244</v>
      </c>
      <c r="C62" s="171"/>
      <c r="D62" s="171"/>
      <c r="E62" s="171">
        <f>'将来負担比率（分子）の構造'!J$45</f>
        <v>5612</v>
      </c>
      <c r="F62" s="171"/>
      <c r="G62" s="171"/>
      <c r="H62" s="171">
        <f>'将来負担比率（分子）の構造'!K$45</f>
        <v>5906</v>
      </c>
      <c r="I62" s="171"/>
      <c r="J62" s="171"/>
      <c r="K62" s="171">
        <f>'将来負担比率（分子）の構造'!L$45</f>
        <v>6036</v>
      </c>
      <c r="L62" s="171"/>
      <c r="M62" s="171"/>
      <c r="N62" s="171">
        <f>'将来負担比率（分子）の構造'!M$45</f>
        <v>6306</v>
      </c>
      <c r="O62" s="171"/>
      <c r="P62" s="171"/>
    </row>
    <row r="63" spans="1:16" x14ac:dyDescent="0.15">
      <c r="A63" s="171" t="s">
        <v>35</v>
      </c>
      <c r="B63" s="171" t="str">
        <f>'将来負担比率（分子）の構造'!I$44</f>
        <v>-</v>
      </c>
      <c r="C63" s="171"/>
      <c r="D63" s="171"/>
      <c r="E63" s="171" t="str">
        <f>'将来負担比率（分子）の構造'!J$44</f>
        <v>-</v>
      </c>
      <c r="F63" s="171"/>
      <c r="G63" s="171"/>
      <c r="H63" s="171" t="str">
        <f>'将来負担比率（分子）の構造'!K$44</f>
        <v>-</v>
      </c>
      <c r="I63" s="171"/>
      <c r="J63" s="171"/>
      <c r="K63" s="171" t="str">
        <f>'将来負担比率（分子）の構造'!L$44</f>
        <v>-</v>
      </c>
      <c r="L63" s="171"/>
      <c r="M63" s="171"/>
      <c r="N63" s="171" t="str">
        <f>'将来負担比率（分子）の構造'!M$44</f>
        <v>-</v>
      </c>
      <c r="O63" s="171"/>
      <c r="P63" s="171"/>
    </row>
    <row r="64" spans="1:16" x14ac:dyDescent="0.15">
      <c r="A64" s="171" t="s">
        <v>34</v>
      </c>
      <c r="B64" s="171">
        <f>'将来負担比率（分子）の構造'!I$43</f>
        <v>13635</v>
      </c>
      <c r="C64" s="171"/>
      <c r="D64" s="171"/>
      <c r="E64" s="171">
        <f>'将来負担比率（分子）の構造'!J$43</f>
        <v>13594</v>
      </c>
      <c r="F64" s="171"/>
      <c r="G64" s="171"/>
      <c r="H64" s="171">
        <f>'将来負担比率（分子）の構造'!K$43</f>
        <v>11768</v>
      </c>
      <c r="I64" s="171"/>
      <c r="J64" s="171"/>
      <c r="K64" s="171">
        <f>'将来負担比率（分子）の構造'!L$43</f>
        <v>11178</v>
      </c>
      <c r="L64" s="171"/>
      <c r="M64" s="171"/>
      <c r="N64" s="171">
        <f>'将来負担比率（分子）の構造'!M$43</f>
        <v>10408</v>
      </c>
      <c r="O64" s="171"/>
      <c r="P64" s="171"/>
    </row>
    <row r="65" spans="1:16" x14ac:dyDescent="0.15">
      <c r="A65" s="171" t="s">
        <v>33</v>
      </c>
      <c r="B65" s="171">
        <f>'将来負担比率（分子）の構造'!I$42</f>
        <v>124</v>
      </c>
      <c r="C65" s="171"/>
      <c r="D65" s="171"/>
      <c r="E65" s="171">
        <f>'将来負担比率（分子）の構造'!J$42</f>
        <v>110</v>
      </c>
      <c r="F65" s="171"/>
      <c r="G65" s="171"/>
      <c r="H65" s="171">
        <f>'将来負担比率（分子）の構造'!K$42</f>
        <v>84</v>
      </c>
      <c r="I65" s="171"/>
      <c r="J65" s="171"/>
      <c r="K65" s="171">
        <f>'将来負担比率（分子）の構造'!L$42</f>
        <v>58</v>
      </c>
      <c r="L65" s="171"/>
      <c r="M65" s="171"/>
      <c r="N65" s="171">
        <f>'将来負担比率（分子）の構造'!M$42</f>
        <v>45</v>
      </c>
      <c r="O65" s="171"/>
      <c r="P65" s="171"/>
    </row>
    <row r="66" spans="1:16" x14ac:dyDescent="0.15">
      <c r="A66" s="171" t="s">
        <v>32</v>
      </c>
      <c r="B66" s="171">
        <f>'将来負担比率（分子）の構造'!I$41</f>
        <v>66336</v>
      </c>
      <c r="C66" s="171"/>
      <c r="D66" s="171"/>
      <c r="E66" s="171">
        <f>'将来負担比率（分子）の構造'!J$41</f>
        <v>67722</v>
      </c>
      <c r="F66" s="171"/>
      <c r="G66" s="171"/>
      <c r="H66" s="171">
        <f>'将来負担比率（分子）の構造'!K$41</f>
        <v>68963</v>
      </c>
      <c r="I66" s="171"/>
      <c r="J66" s="171"/>
      <c r="K66" s="171">
        <f>'将来負担比率（分子）の構造'!L$41</f>
        <v>66781</v>
      </c>
      <c r="L66" s="171"/>
      <c r="M66" s="171"/>
      <c r="N66" s="171">
        <f>'将来負担比率（分子）の構造'!M$41</f>
        <v>64371</v>
      </c>
      <c r="O66" s="171"/>
      <c r="P66" s="171"/>
    </row>
    <row r="67" spans="1:16" x14ac:dyDescent="0.15">
      <c r="A67" s="171" t="s">
        <v>76</v>
      </c>
      <c r="B67" s="171" t="e">
        <f>NA()</f>
        <v>#N/A</v>
      </c>
      <c r="C67" s="171">
        <f>IF(ISNUMBER('将来負担比率（分子）の構造'!I$53), IF('将来負担比率（分子）の構造'!I$53 &lt; 0, 0, '将来負担比率（分子）の構造'!I$53), NA())</f>
        <v>3106</v>
      </c>
      <c r="D67" s="171" t="e">
        <f>NA()</f>
        <v>#N/A</v>
      </c>
      <c r="E67" s="171" t="e">
        <f>NA()</f>
        <v>#N/A</v>
      </c>
      <c r="F67" s="171">
        <f>IF(ISNUMBER('将来負担比率（分子）の構造'!J$53), IF('将来負担比率（分子）の構造'!J$53 &lt; 0, 0, '将来負担比率（分子）の構造'!J$53), NA())</f>
        <v>3959</v>
      </c>
      <c r="G67" s="171" t="e">
        <f>NA()</f>
        <v>#N/A</v>
      </c>
      <c r="H67" s="171" t="e">
        <f>NA()</f>
        <v>#N/A</v>
      </c>
      <c r="I67" s="171">
        <f>IF(ISNUMBER('将来負担比率（分子）の構造'!K$53), IF('将来負担比率（分子）の構造'!K$53 &lt; 0, 0, '将来負担比率（分子）の構造'!K$53), NA())</f>
        <v>3626</v>
      </c>
      <c r="J67" s="171" t="e">
        <f>NA()</f>
        <v>#N/A</v>
      </c>
      <c r="K67" s="171" t="e">
        <f>NA()</f>
        <v>#N/A</v>
      </c>
      <c r="L67" s="171">
        <f>IF(ISNUMBER('将来負担比率（分子）の構造'!L$53), IF('将来負担比率（分子）の構造'!L$53 &lt; 0, 0, '将来負担比率（分子）の構造'!L$53), NA())</f>
        <v>3469</v>
      </c>
      <c r="M67" s="171" t="e">
        <f>NA()</f>
        <v>#N/A</v>
      </c>
      <c r="N67" s="171" t="e">
        <f>NA()</f>
        <v>#N/A</v>
      </c>
      <c r="O67" s="171">
        <f>IF(ISNUMBER('将来負担比率（分子）の構造'!M$53), IF('将来負担比率（分子）の構造'!M$53 &lt; 0, 0, '将来負担比率（分子）の構造'!M$53), NA())</f>
        <v>3392</v>
      </c>
      <c r="P67" s="171" t="e">
        <f>NA()</f>
        <v>#N/A</v>
      </c>
    </row>
    <row r="70" spans="1:16" x14ac:dyDescent="0.15">
      <c r="A70" s="173" t="s">
        <v>77</v>
      </c>
      <c r="B70" s="173"/>
      <c r="C70" s="173"/>
      <c r="D70" s="173"/>
      <c r="E70" s="173"/>
      <c r="F70" s="173"/>
    </row>
    <row r="71" spans="1:16" x14ac:dyDescent="0.15">
      <c r="A71" s="174"/>
      <c r="B71" s="174" t="str">
        <f>基金残高に係る経年分析!F54</f>
        <v>R02</v>
      </c>
      <c r="C71" s="174" t="str">
        <f>基金残高に係る経年分析!G54</f>
        <v>R03</v>
      </c>
      <c r="D71" s="174" t="str">
        <f>基金残高に係る経年分析!H54</f>
        <v>R04</v>
      </c>
    </row>
    <row r="72" spans="1:16" x14ac:dyDescent="0.15">
      <c r="A72" s="174" t="s">
        <v>78</v>
      </c>
      <c r="B72" s="175">
        <f>基金残高に係る経年分析!F55</f>
        <v>9437</v>
      </c>
      <c r="C72" s="175">
        <f>基金残高に係る経年分析!G55</f>
        <v>9885</v>
      </c>
      <c r="D72" s="175">
        <f>基金残高に係る経年分析!H55</f>
        <v>9381</v>
      </c>
    </row>
    <row r="73" spans="1:16" x14ac:dyDescent="0.15">
      <c r="A73" s="174" t="s">
        <v>79</v>
      </c>
      <c r="B73" s="175">
        <f>基金残高に係る経年分析!F56</f>
        <v>6010</v>
      </c>
      <c r="C73" s="175">
        <f>基金残高に係る経年分析!G56</f>
        <v>6010</v>
      </c>
      <c r="D73" s="175">
        <f>基金残高に係る経年分析!H56</f>
        <v>6011</v>
      </c>
    </row>
    <row r="74" spans="1:16" x14ac:dyDescent="0.15">
      <c r="A74" s="174" t="s">
        <v>80</v>
      </c>
      <c r="B74" s="175">
        <f>基金残高に係る経年分析!F57</f>
        <v>6556</v>
      </c>
      <c r="C74" s="175">
        <f>基金残高に係る経年分析!G57</f>
        <v>6320</v>
      </c>
      <c r="D74" s="175">
        <f>基金残高に係る経年分析!H57</f>
        <v>6296</v>
      </c>
    </row>
  </sheetData>
  <sheetProtection algorithmName="SHA-512" hashValue="m1lfYb5RsvqJX2romFzyxkgG1lU2WzhiWl3QeSyxuxr6R4R2S8QcJk2ZKhhFoH1seqcUjXdNdPXtxi6oax7MRg==" saltValue="TDPYNkLwgZ9PUrbkK/9L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2"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213</v>
      </c>
      <c r="DI1" s="639"/>
      <c r="DJ1" s="639"/>
      <c r="DK1" s="639"/>
      <c r="DL1" s="639"/>
      <c r="DM1" s="639"/>
      <c r="DN1" s="640"/>
      <c r="DO1" s="210"/>
      <c r="DP1" s="638" t="s">
        <v>214</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15">
      <c r="B2" s="211" t="s">
        <v>215</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226</v>
      </c>
      <c r="C5" s="646"/>
      <c r="D5" s="646"/>
      <c r="E5" s="646"/>
      <c r="F5" s="646"/>
      <c r="G5" s="646"/>
      <c r="H5" s="646"/>
      <c r="I5" s="646"/>
      <c r="J5" s="646"/>
      <c r="K5" s="646"/>
      <c r="L5" s="646"/>
      <c r="M5" s="646"/>
      <c r="N5" s="646"/>
      <c r="O5" s="646"/>
      <c r="P5" s="646"/>
      <c r="Q5" s="647"/>
      <c r="R5" s="648">
        <v>8557769</v>
      </c>
      <c r="S5" s="649"/>
      <c r="T5" s="649"/>
      <c r="U5" s="649"/>
      <c r="V5" s="649"/>
      <c r="W5" s="649"/>
      <c r="X5" s="649"/>
      <c r="Y5" s="650"/>
      <c r="Z5" s="651">
        <v>14.5</v>
      </c>
      <c r="AA5" s="651"/>
      <c r="AB5" s="651"/>
      <c r="AC5" s="651"/>
      <c r="AD5" s="652">
        <v>8557769</v>
      </c>
      <c r="AE5" s="652"/>
      <c r="AF5" s="652"/>
      <c r="AG5" s="652"/>
      <c r="AH5" s="652"/>
      <c r="AI5" s="652"/>
      <c r="AJ5" s="652"/>
      <c r="AK5" s="652"/>
      <c r="AL5" s="653">
        <v>28.2</v>
      </c>
      <c r="AM5" s="654"/>
      <c r="AN5" s="654"/>
      <c r="AO5" s="655"/>
      <c r="AP5" s="645" t="s">
        <v>227</v>
      </c>
      <c r="AQ5" s="646"/>
      <c r="AR5" s="646"/>
      <c r="AS5" s="646"/>
      <c r="AT5" s="646"/>
      <c r="AU5" s="646"/>
      <c r="AV5" s="646"/>
      <c r="AW5" s="646"/>
      <c r="AX5" s="646"/>
      <c r="AY5" s="646"/>
      <c r="AZ5" s="646"/>
      <c r="BA5" s="646"/>
      <c r="BB5" s="646"/>
      <c r="BC5" s="646"/>
      <c r="BD5" s="646"/>
      <c r="BE5" s="646"/>
      <c r="BF5" s="647"/>
      <c r="BG5" s="659">
        <v>8517576</v>
      </c>
      <c r="BH5" s="660"/>
      <c r="BI5" s="660"/>
      <c r="BJ5" s="660"/>
      <c r="BK5" s="660"/>
      <c r="BL5" s="660"/>
      <c r="BM5" s="660"/>
      <c r="BN5" s="661"/>
      <c r="BO5" s="662">
        <v>99.5</v>
      </c>
      <c r="BP5" s="662"/>
      <c r="BQ5" s="662"/>
      <c r="BR5" s="662"/>
      <c r="BS5" s="663">
        <v>141104</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15">
      <c r="B6" s="656" t="s">
        <v>231</v>
      </c>
      <c r="C6" s="657"/>
      <c r="D6" s="657"/>
      <c r="E6" s="657"/>
      <c r="F6" s="657"/>
      <c r="G6" s="657"/>
      <c r="H6" s="657"/>
      <c r="I6" s="657"/>
      <c r="J6" s="657"/>
      <c r="K6" s="657"/>
      <c r="L6" s="657"/>
      <c r="M6" s="657"/>
      <c r="N6" s="657"/>
      <c r="O6" s="657"/>
      <c r="P6" s="657"/>
      <c r="Q6" s="658"/>
      <c r="R6" s="659">
        <v>602190</v>
      </c>
      <c r="S6" s="660"/>
      <c r="T6" s="660"/>
      <c r="U6" s="660"/>
      <c r="V6" s="660"/>
      <c r="W6" s="660"/>
      <c r="X6" s="660"/>
      <c r="Y6" s="661"/>
      <c r="Z6" s="662">
        <v>1</v>
      </c>
      <c r="AA6" s="662"/>
      <c r="AB6" s="662"/>
      <c r="AC6" s="662"/>
      <c r="AD6" s="663">
        <v>602190</v>
      </c>
      <c r="AE6" s="663"/>
      <c r="AF6" s="663"/>
      <c r="AG6" s="663"/>
      <c r="AH6" s="663"/>
      <c r="AI6" s="663"/>
      <c r="AJ6" s="663"/>
      <c r="AK6" s="663"/>
      <c r="AL6" s="664">
        <v>2</v>
      </c>
      <c r="AM6" s="665"/>
      <c r="AN6" s="665"/>
      <c r="AO6" s="666"/>
      <c r="AP6" s="656" t="s">
        <v>232</v>
      </c>
      <c r="AQ6" s="657"/>
      <c r="AR6" s="657"/>
      <c r="AS6" s="657"/>
      <c r="AT6" s="657"/>
      <c r="AU6" s="657"/>
      <c r="AV6" s="657"/>
      <c r="AW6" s="657"/>
      <c r="AX6" s="657"/>
      <c r="AY6" s="657"/>
      <c r="AZ6" s="657"/>
      <c r="BA6" s="657"/>
      <c r="BB6" s="657"/>
      <c r="BC6" s="657"/>
      <c r="BD6" s="657"/>
      <c r="BE6" s="657"/>
      <c r="BF6" s="658"/>
      <c r="BG6" s="659">
        <v>8517576</v>
      </c>
      <c r="BH6" s="660"/>
      <c r="BI6" s="660"/>
      <c r="BJ6" s="660"/>
      <c r="BK6" s="660"/>
      <c r="BL6" s="660"/>
      <c r="BM6" s="660"/>
      <c r="BN6" s="661"/>
      <c r="BO6" s="662">
        <v>99.5</v>
      </c>
      <c r="BP6" s="662"/>
      <c r="BQ6" s="662"/>
      <c r="BR6" s="662"/>
      <c r="BS6" s="663">
        <v>141104</v>
      </c>
      <c r="BT6" s="663"/>
      <c r="BU6" s="663"/>
      <c r="BV6" s="663"/>
      <c r="BW6" s="663"/>
      <c r="BX6" s="663"/>
      <c r="BY6" s="663"/>
      <c r="BZ6" s="663"/>
      <c r="CA6" s="663"/>
      <c r="CB6" s="667"/>
      <c r="CD6" s="645" t="s">
        <v>233</v>
      </c>
      <c r="CE6" s="646"/>
      <c r="CF6" s="646"/>
      <c r="CG6" s="646"/>
      <c r="CH6" s="646"/>
      <c r="CI6" s="646"/>
      <c r="CJ6" s="646"/>
      <c r="CK6" s="646"/>
      <c r="CL6" s="646"/>
      <c r="CM6" s="646"/>
      <c r="CN6" s="646"/>
      <c r="CO6" s="646"/>
      <c r="CP6" s="646"/>
      <c r="CQ6" s="647"/>
      <c r="CR6" s="659">
        <v>289346</v>
      </c>
      <c r="CS6" s="660"/>
      <c r="CT6" s="660"/>
      <c r="CU6" s="660"/>
      <c r="CV6" s="660"/>
      <c r="CW6" s="660"/>
      <c r="CX6" s="660"/>
      <c r="CY6" s="661"/>
      <c r="CZ6" s="653">
        <v>0.5</v>
      </c>
      <c r="DA6" s="654"/>
      <c r="DB6" s="654"/>
      <c r="DC6" s="670"/>
      <c r="DD6" s="668" t="s">
        <v>129</v>
      </c>
      <c r="DE6" s="660"/>
      <c r="DF6" s="660"/>
      <c r="DG6" s="660"/>
      <c r="DH6" s="660"/>
      <c r="DI6" s="660"/>
      <c r="DJ6" s="660"/>
      <c r="DK6" s="660"/>
      <c r="DL6" s="660"/>
      <c r="DM6" s="660"/>
      <c r="DN6" s="660"/>
      <c r="DO6" s="660"/>
      <c r="DP6" s="661"/>
      <c r="DQ6" s="668">
        <v>288870</v>
      </c>
      <c r="DR6" s="660"/>
      <c r="DS6" s="660"/>
      <c r="DT6" s="660"/>
      <c r="DU6" s="660"/>
      <c r="DV6" s="660"/>
      <c r="DW6" s="660"/>
      <c r="DX6" s="660"/>
      <c r="DY6" s="660"/>
      <c r="DZ6" s="660"/>
      <c r="EA6" s="660"/>
      <c r="EB6" s="660"/>
      <c r="EC6" s="669"/>
    </row>
    <row r="7" spans="2:143" ht="11.25" customHeight="1" x14ac:dyDescent="0.15">
      <c r="B7" s="656" t="s">
        <v>234</v>
      </c>
      <c r="C7" s="657"/>
      <c r="D7" s="657"/>
      <c r="E7" s="657"/>
      <c r="F7" s="657"/>
      <c r="G7" s="657"/>
      <c r="H7" s="657"/>
      <c r="I7" s="657"/>
      <c r="J7" s="657"/>
      <c r="K7" s="657"/>
      <c r="L7" s="657"/>
      <c r="M7" s="657"/>
      <c r="N7" s="657"/>
      <c r="O7" s="657"/>
      <c r="P7" s="657"/>
      <c r="Q7" s="658"/>
      <c r="R7" s="659">
        <v>2544</v>
      </c>
      <c r="S7" s="660"/>
      <c r="T7" s="660"/>
      <c r="U7" s="660"/>
      <c r="V7" s="660"/>
      <c r="W7" s="660"/>
      <c r="X7" s="660"/>
      <c r="Y7" s="661"/>
      <c r="Z7" s="662">
        <v>0</v>
      </c>
      <c r="AA7" s="662"/>
      <c r="AB7" s="662"/>
      <c r="AC7" s="662"/>
      <c r="AD7" s="663">
        <v>2544</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3648966</v>
      </c>
      <c r="BH7" s="660"/>
      <c r="BI7" s="660"/>
      <c r="BJ7" s="660"/>
      <c r="BK7" s="660"/>
      <c r="BL7" s="660"/>
      <c r="BM7" s="660"/>
      <c r="BN7" s="661"/>
      <c r="BO7" s="662">
        <v>42.6</v>
      </c>
      <c r="BP7" s="662"/>
      <c r="BQ7" s="662"/>
      <c r="BR7" s="662"/>
      <c r="BS7" s="663">
        <v>141104</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7663884</v>
      </c>
      <c r="CS7" s="660"/>
      <c r="CT7" s="660"/>
      <c r="CU7" s="660"/>
      <c r="CV7" s="660"/>
      <c r="CW7" s="660"/>
      <c r="CX7" s="660"/>
      <c r="CY7" s="661"/>
      <c r="CZ7" s="662">
        <v>13.7</v>
      </c>
      <c r="DA7" s="662"/>
      <c r="DB7" s="662"/>
      <c r="DC7" s="662"/>
      <c r="DD7" s="668">
        <v>715813</v>
      </c>
      <c r="DE7" s="660"/>
      <c r="DF7" s="660"/>
      <c r="DG7" s="660"/>
      <c r="DH7" s="660"/>
      <c r="DI7" s="660"/>
      <c r="DJ7" s="660"/>
      <c r="DK7" s="660"/>
      <c r="DL7" s="660"/>
      <c r="DM7" s="660"/>
      <c r="DN7" s="660"/>
      <c r="DO7" s="660"/>
      <c r="DP7" s="661"/>
      <c r="DQ7" s="668">
        <v>6729068</v>
      </c>
      <c r="DR7" s="660"/>
      <c r="DS7" s="660"/>
      <c r="DT7" s="660"/>
      <c r="DU7" s="660"/>
      <c r="DV7" s="660"/>
      <c r="DW7" s="660"/>
      <c r="DX7" s="660"/>
      <c r="DY7" s="660"/>
      <c r="DZ7" s="660"/>
      <c r="EA7" s="660"/>
      <c r="EB7" s="660"/>
      <c r="EC7" s="669"/>
    </row>
    <row r="8" spans="2:143" ht="11.25" customHeight="1" x14ac:dyDescent="0.15">
      <c r="B8" s="656" t="s">
        <v>237</v>
      </c>
      <c r="C8" s="657"/>
      <c r="D8" s="657"/>
      <c r="E8" s="657"/>
      <c r="F8" s="657"/>
      <c r="G8" s="657"/>
      <c r="H8" s="657"/>
      <c r="I8" s="657"/>
      <c r="J8" s="657"/>
      <c r="K8" s="657"/>
      <c r="L8" s="657"/>
      <c r="M8" s="657"/>
      <c r="N8" s="657"/>
      <c r="O8" s="657"/>
      <c r="P8" s="657"/>
      <c r="Q8" s="658"/>
      <c r="R8" s="659">
        <v>20372</v>
      </c>
      <c r="S8" s="660"/>
      <c r="T8" s="660"/>
      <c r="U8" s="660"/>
      <c r="V8" s="660"/>
      <c r="W8" s="660"/>
      <c r="X8" s="660"/>
      <c r="Y8" s="661"/>
      <c r="Z8" s="662">
        <v>0</v>
      </c>
      <c r="AA8" s="662"/>
      <c r="AB8" s="662"/>
      <c r="AC8" s="662"/>
      <c r="AD8" s="663">
        <v>20372</v>
      </c>
      <c r="AE8" s="663"/>
      <c r="AF8" s="663"/>
      <c r="AG8" s="663"/>
      <c r="AH8" s="663"/>
      <c r="AI8" s="663"/>
      <c r="AJ8" s="663"/>
      <c r="AK8" s="663"/>
      <c r="AL8" s="664">
        <v>0.1</v>
      </c>
      <c r="AM8" s="665"/>
      <c r="AN8" s="665"/>
      <c r="AO8" s="666"/>
      <c r="AP8" s="656" t="s">
        <v>238</v>
      </c>
      <c r="AQ8" s="657"/>
      <c r="AR8" s="657"/>
      <c r="AS8" s="657"/>
      <c r="AT8" s="657"/>
      <c r="AU8" s="657"/>
      <c r="AV8" s="657"/>
      <c r="AW8" s="657"/>
      <c r="AX8" s="657"/>
      <c r="AY8" s="657"/>
      <c r="AZ8" s="657"/>
      <c r="BA8" s="657"/>
      <c r="BB8" s="657"/>
      <c r="BC8" s="657"/>
      <c r="BD8" s="657"/>
      <c r="BE8" s="657"/>
      <c r="BF8" s="658"/>
      <c r="BG8" s="659">
        <v>141688</v>
      </c>
      <c r="BH8" s="660"/>
      <c r="BI8" s="660"/>
      <c r="BJ8" s="660"/>
      <c r="BK8" s="660"/>
      <c r="BL8" s="660"/>
      <c r="BM8" s="660"/>
      <c r="BN8" s="661"/>
      <c r="BO8" s="662">
        <v>1.7</v>
      </c>
      <c r="BP8" s="662"/>
      <c r="BQ8" s="662"/>
      <c r="BR8" s="662"/>
      <c r="BS8" s="663" t="s">
        <v>129</v>
      </c>
      <c r="BT8" s="663"/>
      <c r="BU8" s="663"/>
      <c r="BV8" s="663"/>
      <c r="BW8" s="663"/>
      <c r="BX8" s="663"/>
      <c r="BY8" s="663"/>
      <c r="BZ8" s="663"/>
      <c r="CA8" s="663"/>
      <c r="CB8" s="667"/>
      <c r="CD8" s="656" t="s">
        <v>239</v>
      </c>
      <c r="CE8" s="657"/>
      <c r="CF8" s="657"/>
      <c r="CG8" s="657"/>
      <c r="CH8" s="657"/>
      <c r="CI8" s="657"/>
      <c r="CJ8" s="657"/>
      <c r="CK8" s="657"/>
      <c r="CL8" s="657"/>
      <c r="CM8" s="657"/>
      <c r="CN8" s="657"/>
      <c r="CO8" s="657"/>
      <c r="CP8" s="657"/>
      <c r="CQ8" s="658"/>
      <c r="CR8" s="659">
        <v>16714710</v>
      </c>
      <c r="CS8" s="660"/>
      <c r="CT8" s="660"/>
      <c r="CU8" s="660"/>
      <c r="CV8" s="660"/>
      <c r="CW8" s="660"/>
      <c r="CX8" s="660"/>
      <c r="CY8" s="661"/>
      <c r="CZ8" s="662">
        <v>29.9</v>
      </c>
      <c r="DA8" s="662"/>
      <c r="DB8" s="662"/>
      <c r="DC8" s="662"/>
      <c r="DD8" s="668">
        <v>594658</v>
      </c>
      <c r="DE8" s="660"/>
      <c r="DF8" s="660"/>
      <c r="DG8" s="660"/>
      <c r="DH8" s="660"/>
      <c r="DI8" s="660"/>
      <c r="DJ8" s="660"/>
      <c r="DK8" s="660"/>
      <c r="DL8" s="660"/>
      <c r="DM8" s="660"/>
      <c r="DN8" s="660"/>
      <c r="DO8" s="660"/>
      <c r="DP8" s="661"/>
      <c r="DQ8" s="668">
        <v>7949198</v>
      </c>
      <c r="DR8" s="660"/>
      <c r="DS8" s="660"/>
      <c r="DT8" s="660"/>
      <c r="DU8" s="660"/>
      <c r="DV8" s="660"/>
      <c r="DW8" s="660"/>
      <c r="DX8" s="660"/>
      <c r="DY8" s="660"/>
      <c r="DZ8" s="660"/>
      <c r="EA8" s="660"/>
      <c r="EB8" s="660"/>
      <c r="EC8" s="669"/>
    </row>
    <row r="9" spans="2:143" ht="11.25" customHeight="1" x14ac:dyDescent="0.15">
      <c r="B9" s="656" t="s">
        <v>240</v>
      </c>
      <c r="C9" s="657"/>
      <c r="D9" s="657"/>
      <c r="E9" s="657"/>
      <c r="F9" s="657"/>
      <c r="G9" s="657"/>
      <c r="H9" s="657"/>
      <c r="I9" s="657"/>
      <c r="J9" s="657"/>
      <c r="K9" s="657"/>
      <c r="L9" s="657"/>
      <c r="M9" s="657"/>
      <c r="N9" s="657"/>
      <c r="O9" s="657"/>
      <c r="P9" s="657"/>
      <c r="Q9" s="658"/>
      <c r="R9" s="659">
        <v>17059</v>
      </c>
      <c r="S9" s="660"/>
      <c r="T9" s="660"/>
      <c r="U9" s="660"/>
      <c r="V9" s="660"/>
      <c r="W9" s="660"/>
      <c r="X9" s="660"/>
      <c r="Y9" s="661"/>
      <c r="Z9" s="662">
        <v>0</v>
      </c>
      <c r="AA9" s="662"/>
      <c r="AB9" s="662"/>
      <c r="AC9" s="662"/>
      <c r="AD9" s="663">
        <v>17059</v>
      </c>
      <c r="AE9" s="663"/>
      <c r="AF9" s="663"/>
      <c r="AG9" s="663"/>
      <c r="AH9" s="663"/>
      <c r="AI9" s="663"/>
      <c r="AJ9" s="663"/>
      <c r="AK9" s="663"/>
      <c r="AL9" s="664">
        <v>0.1</v>
      </c>
      <c r="AM9" s="665"/>
      <c r="AN9" s="665"/>
      <c r="AO9" s="666"/>
      <c r="AP9" s="656" t="s">
        <v>241</v>
      </c>
      <c r="AQ9" s="657"/>
      <c r="AR9" s="657"/>
      <c r="AS9" s="657"/>
      <c r="AT9" s="657"/>
      <c r="AU9" s="657"/>
      <c r="AV9" s="657"/>
      <c r="AW9" s="657"/>
      <c r="AX9" s="657"/>
      <c r="AY9" s="657"/>
      <c r="AZ9" s="657"/>
      <c r="BA9" s="657"/>
      <c r="BB9" s="657"/>
      <c r="BC9" s="657"/>
      <c r="BD9" s="657"/>
      <c r="BE9" s="657"/>
      <c r="BF9" s="658"/>
      <c r="BG9" s="659">
        <v>2905424</v>
      </c>
      <c r="BH9" s="660"/>
      <c r="BI9" s="660"/>
      <c r="BJ9" s="660"/>
      <c r="BK9" s="660"/>
      <c r="BL9" s="660"/>
      <c r="BM9" s="660"/>
      <c r="BN9" s="661"/>
      <c r="BO9" s="662">
        <v>34</v>
      </c>
      <c r="BP9" s="662"/>
      <c r="BQ9" s="662"/>
      <c r="BR9" s="662"/>
      <c r="BS9" s="663" t="s">
        <v>129</v>
      </c>
      <c r="BT9" s="663"/>
      <c r="BU9" s="663"/>
      <c r="BV9" s="663"/>
      <c r="BW9" s="663"/>
      <c r="BX9" s="663"/>
      <c r="BY9" s="663"/>
      <c r="BZ9" s="663"/>
      <c r="CA9" s="663"/>
      <c r="CB9" s="667"/>
      <c r="CD9" s="656" t="s">
        <v>242</v>
      </c>
      <c r="CE9" s="657"/>
      <c r="CF9" s="657"/>
      <c r="CG9" s="657"/>
      <c r="CH9" s="657"/>
      <c r="CI9" s="657"/>
      <c r="CJ9" s="657"/>
      <c r="CK9" s="657"/>
      <c r="CL9" s="657"/>
      <c r="CM9" s="657"/>
      <c r="CN9" s="657"/>
      <c r="CO9" s="657"/>
      <c r="CP9" s="657"/>
      <c r="CQ9" s="658"/>
      <c r="CR9" s="659">
        <v>4163627</v>
      </c>
      <c r="CS9" s="660"/>
      <c r="CT9" s="660"/>
      <c r="CU9" s="660"/>
      <c r="CV9" s="660"/>
      <c r="CW9" s="660"/>
      <c r="CX9" s="660"/>
      <c r="CY9" s="661"/>
      <c r="CZ9" s="662">
        <v>7.4</v>
      </c>
      <c r="DA9" s="662"/>
      <c r="DB9" s="662"/>
      <c r="DC9" s="662"/>
      <c r="DD9" s="668">
        <v>249433</v>
      </c>
      <c r="DE9" s="660"/>
      <c r="DF9" s="660"/>
      <c r="DG9" s="660"/>
      <c r="DH9" s="660"/>
      <c r="DI9" s="660"/>
      <c r="DJ9" s="660"/>
      <c r="DK9" s="660"/>
      <c r="DL9" s="660"/>
      <c r="DM9" s="660"/>
      <c r="DN9" s="660"/>
      <c r="DO9" s="660"/>
      <c r="DP9" s="661"/>
      <c r="DQ9" s="668">
        <v>2835484</v>
      </c>
      <c r="DR9" s="660"/>
      <c r="DS9" s="660"/>
      <c r="DT9" s="660"/>
      <c r="DU9" s="660"/>
      <c r="DV9" s="660"/>
      <c r="DW9" s="660"/>
      <c r="DX9" s="660"/>
      <c r="DY9" s="660"/>
      <c r="DZ9" s="660"/>
      <c r="EA9" s="660"/>
      <c r="EB9" s="660"/>
      <c r="EC9" s="669"/>
    </row>
    <row r="10" spans="2:143" ht="11.25" customHeight="1" x14ac:dyDescent="0.15">
      <c r="B10" s="656" t="s">
        <v>243</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62" t="s">
        <v>129</v>
      </c>
      <c r="AA10" s="662"/>
      <c r="AB10" s="662"/>
      <c r="AC10" s="662"/>
      <c r="AD10" s="663" t="s">
        <v>129</v>
      </c>
      <c r="AE10" s="663"/>
      <c r="AF10" s="663"/>
      <c r="AG10" s="663"/>
      <c r="AH10" s="663"/>
      <c r="AI10" s="663"/>
      <c r="AJ10" s="663"/>
      <c r="AK10" s="663"/>
      <c r="AL10" s="664" t="s">
        <v>129</v>
      </c>
      <c r="AM10" s="665"/>
      <c r="AN10" s="665"/>
      <c r="AO10" s="666"/>
      <c r="AP10" s="656" t="s">
        <v>244</v>
      </c>
      <c r="AQ10" s="657"/>
      <c r="AR10" s="657"/>
      <c r="AS10" s="657"/>
      <c r="AT10" s="657"/>
      <c r="AU10" s="657"/>
      <c r="AV10" s="657"/>
      <c r="AW10" s="657"/>
      <c r="AX10" s="657"/>
      <c r="AY10" s="657"/>
      <c r="AZ10" s="657"/>
      <c r="BA10" s="657"/>
      <c r="BB10" s="657"/>
      <c r="BC10" s="657"/>
      <c r="BD10" s="657"/>
      <c r="BE10" s="657"/>
      <c r="BF10" s="658"/>
      <c r="BG10" s="659">
        <v>262589</v>
      </c>
      <c r="BH10" s="660"/>
      <c r="BI10" s="660"/>
      <c r="BJ10" s="660"/>
      <c r="BK10" s="660"/>
      <c r="BL10" s="660"/>
      <c r="BM10" s="660"/>
      <c r="BN10" s="661"/>
      <c r="BO10" s="662">
        <v>3.1</v>
      </c>
      <c r="BP10" s="662"/>
      <c r="BQ10" s="662"/>
      <c r="BR10" s="662"/>
      <c r="BS10" s="663">
        <v>43596</v>
      </c>
      <c r="BT10" s="663"/>
      <c r="BU10" s="663"/>
      <c r="BV10" s="663"/>
      <c r="BW10" s="663"/>
      <c r="BX10" s="663"/>
      <c r="BY10" s="663"/>
      <c r="BZ10" s="663"/>
      <c r="CA10" s="663"/>
      <c r="CB10" s="667"/>
      <c r="CD10" s="656" t="s">
        <v>245</v>
      </c>
      <c r="CE10" s="657"/>
      <c r="CF10" s="657"/>
      <c r="CG10" s="657"/>
      <c r="CH10" s="657"/>
      <c r="CI10" s="657"/>
      <c r="CJ10" s="657"/>
      <c r="CK10" s="657"/>
      <c r="CL10" s="657"/>
      <c r="CM10" s="657"/>
      <c r="CN10" s="657"/>
      <c r="CO10" s="657"/>
      <c r="CP10" s="657"/>
      <c r="CQ10" s="658"/>
      <c r="CR10" s="659">
        <v>131668</v>
      </c>
      <c r="CS10" s="660"/>
      <c r="CT10" s="660"/>
      <c r="CU10" s="660"/>
      <c r="CV10" s="660"/>
      <c r="CW10" s="660"/>
      <c r="CX10" s="660"/>
      <c r="CY10" s="661"/>
      <c r="CZ10" s="662">
        <v>0.2</v>
      </c>
      <c r="DA10" s="662"/>
      <c r="DB10" s="662"/>
      <c r="DC10" s="662"/>
      <c r="DD10" s="668">
        <v>2768</v>
      </c>
      <c r="DE10" s="660"/>
      <c r="DF10" s="660"/>
      <c r="DG10" s="660"/>
      <c r="DH10" s="660"/>
      <c r="DI10" s="660"/>
      <c r="DJ10" s="660"/>
      <c r="DK10" s="660"/>
      <c r="DL10" s="660"/>
      <c r="DM10" s="660"/>
      <c r="DN10" s="660"/>
      <c r="DO10" s="660"/>
      <c r="DP10" s="661"/>
      <c r="DQ10" s="668">
        <v>55267</v>
      </c>
      <c r="DR10" s="660"/>
      <c r="DS10" s="660"/>
      <c r="DT10" s="660"/>
      <c r="DU10" s="660"/>
      <c r="DV10" s="660"/>
      <c r="DW10" s="660"/>
      <c r="DX10" s="660"/>
      <c r="DY10" s="660"/>
      <c r="DZ10" s="660"/>
      <c r="EA10" s="660"/>
      <c r="EB10" s="660"/>
      <c r="EC10" s="669"/>
    </row>
    <row r="11" spans="2:143" ht="11.25" customHeight="1" x14ac:dyDescent="0.15">
      <c r="B11" s="656" t="s">
        <v>246</v>
      </c>
      <c r="C11" s="657"/>
      <c r="D11" s="657"/>
      <c r="E11" s="657"/>
      <c r="F11" s="657"/>
      <c r="G11" s="657"/>
      <c r="H11" s="657"/>
      <c r="I11" s="657"/>
      <c r="J11" s="657"/>
      <c r="K11" s="657"/>
      <c r="L11" s="657"/>
      <c r="M11" s="657"/>
      <c r="N11" s="657"/>
      <c r="O11" s="657"/>
      <c r="P11" s="657"/>
      <c r="Q11" s="658"/>
      <c r="R11" s="659">
        <v>2247419</v>
      </c>
      <c r="S11" s="660"/>
      <c r="T11" s="660"/>
      <c r="U11" s="660"/>
      <c r="V11" s="660"/>
      <c r="W11" s="660"/>
      <c r="X11" s="660"/>
      <c r="Y11" s="661"/>
      <c r="Z11" s="664">
        <v>3.8</v>
      </c>
      <c r="AA11" s="665"/>
      <c r="AB11" s="665"/>
      <c r="AC11" s="671"/>
      <c r="AD11" s="668">
        <v>2247419</v>
      </c>
      <c r="AE11" s="660"/>
      <c r="AF11" s="660"/>
      <c r="AG11" s="660"/>
      <c r="AH11" s="660"/>
      <c r="AI11" s="660"/>
      <c r="AJ11" s="660"/>
      <c r="AK11" s="661"/>
      <c r="AL11" s="664">
        <v>7.4</v>
      </c>
      <c r="AM11" s="665"/>
      <c r="AN11" s="665"/>
      <c r="AO11" s="666"/>
      <c r="AP11" s="656" t="s">
        <v>247</v>
      </c>
      <c r="AQ11" s="657"/>
      <c r="AR11" s="657"/>
      <c r="AS11" s="657"/>
      <c r="AT11" s="657"/>
      <c r="AU11" s="657"/>
      <c r="AV11" s="657"/>
      <c r="AW11" s="657"/>
      <c r="AX11" s="657"/>
      <c r="AY11" s="657"/>
      <c r="AZ11" s="657"/>
      <c r="BA11" s="657"/>
      <c r="BB11" s="657"/>
      <c r="BC11" s="657"/>
      <c r="BD11" s="657"/>
      <c r="BE11" s="657"/>
      <c r="BF11" s="658"/>
      <c r="BG11" s="659">
        <v>339265</v>
      </c>
      <c r="BH11" s="660"/>
      <c r="BI11" s="660"/>
      <c r="BJ11" s="660"/>
      <c r="BK11" s="660"/>
      <c r="BL11" s="660"/>
      <c r="BM11" s="660"/>
      <c r="BN11" s="661"/>
      <c r="BO11" s="662">
        <v>4</v>
      </c>
      <c r="BP11" s="662"/>
      <c r="BQ11" s="662"/>
      <c r="BR11" s="662"/>
      <c r="BS11" s="663">
        <v>97508</v>
      </c>
      <c r="BT11" s="663"/>
      <c r="BU11" s="663"/>
      <c r="BV11" s="663"/>
      <c r="BW11" s="663"/>
      <c r="BX11" s="663"/>
      <c r="BY11" s="663"/>
      <c r="BZ11" s="663"/>
      <c r="CA11" s="663"/>
      <c r="CB11" s="667"/>
      <c r="CD11" s="656" t="s">
        <v>248</v>
      </c>
      <c r="CE11" s="657"/>
      <c r="CF11" s="657"/>
      <c r="CG11" s="657"/>
      <c r="CH11" s="657"/>
      <c r="CI11" s="657"/>
      <c r="CJ11" s="657"/>
      <c r="CK11" s="657"/>
      <c r="CL11" s="657"/>
      <c r="CM11" s="657"/>
      <c r="CN11" s="657"/>
      <c r="CO11" s="657"/>
      <c r="CP11" s="657"/>
      <c r="CQ11" s="658"/>
      <c r="CR11" s="659">
        <v>3894775</v>
      </c>
      <c r="CS11" s="660"/>
      <c r="CT11" s="660"/>
      <c r="CU11" s="660"/>
      <c r="CV11" s="660"/>
      <c r="CW11" s="660"/>
      <c r="CX11" s="660"/>
      <c r="CY11" s="661"/>
      <c r="CZ11" s="662">
        <v>7</v>
      </c>
      <c r="DA11" s="662"/>
      <c r="DB11" s="662"/>
      <c r="DC11" s="662"/>
      <c r="DD11" s="668">
        <v>792045</v>
      </c>
      <c r="DE11" s="660"/>
      <c r="DF11" s="660"/>
      <c r="DG11" s="660"/>
      <c r="DH11" s="660"/>
      <c r="DI11" s="660"/>
      <c r="DJ11" s="660"/>
      <c r="DK11" s="660"/>
      <c r="DL11" s="660"/>
      <c r="DM11" s="660"/>
      <c r="DN11" s="660"/>
      <c r="DO11" s="660"/>
      <c r="DP11" s="661"/>
      <c r="DQ11" s="668">
        <v>1604813</v>
      </c>
      <c r="DR11" s="660"/>
      <c r="DS11" s="660"/>
      <c r="DT11" s="660"/>
      <c r="DU11" s="660"/>
      <c r="DV11" s="660"/>
      <c r="DW11" s="660"/>
      <c r="DX11" s="660"/>
      <c r="DY11" s="660"/>
      <c r="DZ11" s="660"/>
      <c r="EA11" s="660"/>
      <c r="EB11" s="660"/>
      <c r="EC11" s="669"/>
    </row>
    <row r="12" spans="2:143" ht="11.25" customHeight="1" x14ac:dyDescent="0.15">
      <c r="B12" s="656" t="s">
        <v>249</v>
      </c>
      <c r="C12" s="657"/>
      <c r="D12" s="657"/>
      <c r="E12" s="657"/>
      <c r="F12" s="657"/>
      <c r="G12" s="657"/>
      <c r="H12" s="657"/>
      <c r="I12" s="657"/>
      <c r="J12" s="657"/>
      <c r="K12" s="657"/>
      <c r="L12" s="657"/>
      <c r="M12" s="657"/>
      <c r="N12" s="657"/>
      <c r="O12" s="657"/>
      <c r="P12" s="657"/>
      <c r="Q12" s="658"/>
      <c r="R12" s="659">
        <v>6298</v>
      </c>
      <c r="S12" s="660"/>
      <c r="T12" s="660"/>
      <c r="U12" s="660"/>
      <c r="V12" s="660"/>
      <c r="W12" s="660"/>
      <c r="X12" s="660"/>
      <c r="Y12" s="661"/>
      <c r="Z12" s="662">
        <v>0</v>
      </c>
      <c r="AA12" s="662"/>
      <c r="AB12" s="662"/>
      <c r="AC12" s="662"/>
      <c r="AD12" s="663">
        <v>6298</v>
      </c>
      <c r="AE12" s="663"/>
      <c r="AF12" s="663"/>
      <c r="AG12" s="663"/>
      <c r="AH12" s="663"/>
      <c r="AI12" s="663"/>
      <c r="AJ12" s="663"/>
      <c r="AK12" s="663"/>
      <c r="AL12" s="664">
        <v>0</v>
      </c>
      <c r="AM12" s="665"/>
      <c r="AN12" s="665"/>
      <c r="AO12" s="666"/>
      <c r="AP12" s="656" t="s">
        <v>250</v>
      </c>
      <c r="AQ12" s="657"/>
      <c r="AR12" s="657"/>
      <c r="AS12" s="657"/>
      <c r="AT12" s="657"/>
      <c r="AU12" s="657"/>
      <c r="AV12" s="657"/>
      <c r="AW12" s="657"/>
      <c r="AX12" s="657"/>
      <c r="AY12" s="657"/>
      <c r="AZ12" s="657"/>
      <c r="BA12" s="657"/>
      <c r="BB12" s="657"/>
      <c r="BC12" s="657"/>
      <c r="BD12" s="657"/>
      <c r="BE12" s="657"/>
      <c r="BF12" s="658"/>
      <c r="BG12" s="659">
        <v>3831182</v>
      </c>
      <c r="BH12" s="660"/>
      <c r="BI12" s="660"/>
      <c r="BJ12" s="660"/>
      <c r="BK12" s="660"/>
      <c r="BL12" s="660"/>
      <c r="BM12" s="660"/>
      <c r="BN12" s="661"/>
      <c r="BO12" s="662">
        <v>44.8</v>
      </c>
      <c r="BP12" s="662"/>
      <c r="BQ12" s="662"/>
      <c r="BR12" s="662"/>
      <c r="BS12" s="663" t="s">
        <v>129</v>
      </c>
      <c r="BT12" s="663"/>
      <c r="BU12" s="663"/>
      <c r="BV12" s="663"/>
      <c r="BW12" s="663"/>
      <c r="BX12" s="663"/>
      <c r="BY12" s="663"/>
      <c r="BZ12" s="663"/>
      <c r="CA12" s="663"/>
      <c r="CB12" s="667"/>
      <c r="CD12" s="656" t="s">
        <v>251</v>
      </c>
      <c r="CE12" s="657"/>
      <c r="CF12" s="657"/>
      <c r="CG12" s="657"/>
      <c r="CH12" s="657"/>
      <c r="CI12" s="657"/>
      <c r="CJ12" s="657"/>
      <c r="CK12" s="657"/>
      <c r="CL12" s="657"/>
      <c r="CM12" s="657"/>
      <c r="CN12" s="657"/>
      <c r="CO12" s="657"/>
      <c r="CP12" s="657"/>
      <c r="CQ12" s="658"/>
      <c r="CR12" s="659">
        <v>2434534</v>
      </c>
      <c r="CS12" s="660"/>
      <c r="CT12" s="660"/>
      <c r="CU12" s="660"/>
      <c r="CV12" s="660"/>
      <c r="CW12" s="660"/>
      <c r="CX12" s="660"/>
      <c r="CY12" s="661"/>
      <c r="CZ12" s="662">
        <v>4.3</v>
      </c>
      <c r="DA12" s="662"/>
      <c r="DB12" s="662"/>
      <c r="DC12" s="662"/>
      <c r="DD12" s="668">
        <v>80358</v>
      </c>
      <c r="DE12" s="660"/>
      <c r="DF12" s="660"/>
      <c r="DG12" s="660"/>
      <c r="DH12" s="660"/>
      <c r="DI12" s="660"/>
      <c r="DJ12" s="660"/>
      <c r="DK12" s="660"/>
      <c r="DL12" s="660"/>
      <c r="DM12" s="660"/>
      <c r="DN12" s="660"/>
      <c r="DO12" s="660"/>
      <c r="DP12" s="661"/>
      <c r="DQ12" s="668">
        <v>1703934</v>
      </c>
      <c r="DR12" s="660"/>
      <c r="DS12" s="660"/>
      <c r="DT12" s="660"/>
      <c r="DU12" s="660"/>
      <c r="DV12" s="660"/>
      <c r="DW12" s="660"/>
      <c r="DX12" s="660"/>
      <c r="DY12" s="660"/>
      <c r="DZ12" s="660"/>
      <c r="EA12" s="660"/>
      <c r="EB12" s="660"/>
      <c r="EC12" s="669"/>
    </row>
    <row r="13" spans="2:143" ht="11.25" customHeight="1" x14ac:dyDescent="0.15">
      <c r="B13" s="656" t="s">
        <v>252</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129</v>
      </c>
      <c r="AM13" s="665"/>
      <c r="AN13" s="665"/>
      <c r="AO13" s="666"/>
      <c r="AP13" s="656" t="s">
        <v>253</v>
      </c>
      <c r="AQ13" s="657"/>
      <c r="AR13" s="657"/>
      <c r="AS13" s="657"/>
      <c r="AT13" s="657"/>
      <c r="AU13" s="657"/>
      <c r="AV13" s="657"/>
      <c r="AW13" s="657"/>
      <c r="AX13" s="657"/>
      <c r="AY13" s="657"/>
      <c r="AZ13" s="657"/>
      <c r="BA13" s="657"/>
      <c r="BB13" s="657"/>
      <c r="BC13" s="657"/>
      <c r="BD13" s="657"/>
      <c r="BE13" s="657"/>
      <c r="BF13" s="658"/>
      <c r="BG13" s="659">
        <v>3815935</v>
      </c>
      <c r="BH13" s="660"/>
      <c r="BI13" s="660"/>
      <c r="BJ13" s="660"/>
      <c r="BK13" s="660"/>
      <c r="BL13" s="660"/>
      <c r="BM13" s="660"/>
      <c r="BN13" s="661"/>
      <c r="BO13" s="662">
        <v>44.6</v>
      </c>
      <c r="BP13" s="662"/>
      <c r="BQ13" s="662"/>
      <c r="BR13" s="662"/>
      <c r="BS13" s="663" t="s">
        <v>129</v>
      </c>
      <c r="BT13" s="663"/>
      <c r="BU13" s="663"/>
      <c r="BV13" s="663"/>
      <c r="BW13" s="663"/>
      <c r="BX13" s="663"/>
      <c r="BY13" s="663"/>
      <c r="BZ13" s="663"/>
      <c r="CA13" s="663"/>
      <c r="CB13" s="667"/>
      <c r="CD13" s="656" t="s">
        <v>254</v>
      </c>
      <c r="CE13" s="657"/>
      <c r="CF13" s="657"/>
      <c r="CG13" s="657"/>
      <c r="CH13" s="657"/>
      <c r="CI13" s="657"/>
      <c r="CJ13" s="657"/>
      <c r="CK13" s="657"/>
      <c r="CL13" s="657"/>
      <c r="CM13" s="657"/>
      <c r="CN13" s="657"/>
      <c r="CO13" s="657"/>
      <c r="CP13" s="657"/>
      <c r="CQ13" s="658"/>
      <c r="CR13" s="659">
        <v>7958204</v>
      </c>
      <c r="CS13" s="660"/>
      <c r="CT13" s="660"/>
      <c r="CU13" s="660"/>
      <c r="CV13" s="660"/>
      <c r="CW13" s="660"/>
      <c r="CX13" s="660"/>
      <c r="CY13" s="661"/>
      <c r="CZ13" s="662">
        <v>14.2</v>
      </c>
      <c r="DA13" s="662"/>
      <c r="DB13" s="662"/>
      <c r="DC13" s="662"/>
      <c r="DD13" s="668">
        <v>3816396</v>
      </c>
      <c r="DE13" s="660"/>
      <c r="DF13" s="660"/>
      <c r="DG13" s="660"/>
      <c r="DH13" s="660"/>
      <c r="DI13" s="660"/>
      <c r="DJ13" s="660"/>
      <c r="DK13" s="660"/>
      <c r="DL13" s="660"/>
      <c r="DM13" s="660"/>
      <c r="DN13" s="660"/>
      <c r="DO13" s="660"/>
      <c r="DP13" s="661"/>
      <c r="DQ13" s="668">
        <v>4223673</v>
      </c>
      <c r="DR13" s="660"/>
      <c r="DS13" s="660"/>
      <c r="DT13" s="660"/>
      <c r="DU13" s="660"/>
      <c r="DV13" s="660"/>
      <c r="DW13" s="660"/>
      <c r="DX13" s="660"/>
      <c r="DY13" s="660"/>
      <c r="DZ13" s="660"/>
      <c r="EA13" s="660"/>
      <c r="EB13" s="660"/>
      <c r="EC13" s="669"/>
    </row>
    <row r="14" spans="2:143" ht="11.25" customHeight="1" x14ac:dyDescent="0.15">
      <c r="B14" s="656" t="s">
        <v>255</v>
      </c>
      <c r="C14" s="657"/>
      <c r="D14" s="657"/>
      <c r="E14" s="657"/>
      <c r="F14" s="657"/>
      <c r="G14" s="657"/>
      <c r="H14" s="657"/>
      <c r="I14" s="657"/>
      <c r="J14" s="657"/>
      <c r="K14" s="657"/>
      <c r="L14" s="657"/>
      <c r="M14" s="657"/>
      <c r="N14" s="657"/>
      <c r="O14" s="657"/>
      <c r="P14" s="657"/>
      <c r="Q14" s="658"/>
      <c r="R14" s="659">
        <v>402</v>
      </c>
      <c r="S14" s="660"/>
      <c r="T14" s="660"/>
      <c r="U14" s="660"/>
      <c r="V14" s="660"/>
      <c r="W14" s="660"/>
      <c r="X14" s="660"/>
      <c r="Y14" s="661"/>
      <c r="Z14" s="662">
        <v>0</v>
      </c>
      <c r="AA14" s="662"/>
      <c r="AB14" s="662"/>
      <c r="AC14" s="662"/>
      <c r="AD14" s="663">
        <v>402</v>
      </c>
      <c r="AE14" s="663"/>
      <c r="AF14" s="663"/>
      <c r="AG14" s="663"/>
      <c r="AH14" s="663"/>
      <c r="AI14" s="663"/>
      <c r="AJ14" s="663"/>
      <c r="AK14" s="663"/>
      <c r="AL14" s="664">
        <v>0</v>
      </c>
      <c r="AM14" s="665"/>
      <c r="AN14" s="665"/>
      <c r="AO14" s="666"/>
      <c r="AP14" s="656" t="s">
        <v>256</v>
      </c>
      <c r="AQ14" s="657"/>
      <c r="AR14" s="657"/>
      <c r="AS14" s="657"/>
      <c r="AT14" s="657"/>
      <c r="AU14" s="657"/>
      <c r="AV14" s="657"/>
      <c r="AW14" s="657"/>
      <c r="AX14" s="657"/>
      <c r="AY14" s="657"/>
      <c r="AZ14" s="657"/>
      <c r="BA14" s="657"/>
      <c r="BB14" s="657"/>
      <c r="BC14" s="657"/>
      <c r="BD14" s="657"/>
      <c r="BE14" s="657"/>
      <c r="BF14" s="658"/>
      <c r="BG14" s="659">
        <v>368487</v>
      </c>
      <c r="BH14" s="660"/>
      <c r="BI14" s="660"/>
      <c r="BJ14" s="660"/>
      <c r="BK14" s="660"/>
      <c r="BL14" s="660"/>
      <c r="BM14" s="660"/>
      <c r="BN14" s="661"/>
      <c r="BO14" s="662">
        <v>4.3</v>
      </c>
      <c r="BP14" s="662"/>
      <c r="BQ14" s="662"/>
      <c r="BR14" s="662"/>
      <c r="BS14" s="663" t="s">
        <v>129</v>
      </c>
      <c r="BT14" s="663"/>
      <c r="BU14" s="663"/>
      <c r="BV14" s="663"/>
      <c r="BW14" s="663"/>
      <c r="BX14" s="663"/>
      <c r="BY14" s="663"/>
      <c r="BZ14" s="663"/>
      <c r="CA14" s="663"/>
      <c r="CB14" s="667"/>
      <c r="CD14" s="656" t="s">
        <v>257</v>
      </c>
      <c r="CE14" s="657"/>
      <c r="CF14" s="657"/>
      <c r="CG14" s="657"/>
      <c r="CH14" s="657"/>
      <c r="CI14" s="657"/>
      <c r="CJ14" s="657"/>
      <c r="CK14" s="657"/>
      <c r="CL14" s="657"/>
      <c r="CM14" s="657"/>
      <c r="CN14" s="657"/>
      <c r="CO14" s="657"/>
      <c r="CP14" s="657"/>
      <c r="CQ14" s="658"/>
      <c r="CR14" s="659">
        <v>1723168</v>
      </c>
      <c r="CS14" s="660"/>
      <c r="CT14" s="660"/>
      <c r="CU14" s="660"/>
      <c r="CV14" s="660"/>
      <c r="CW14" s="660"/>
      <c r="CX14" s="660"/>
      <c r="CY14" s="661"/>
      <c r="CZ14" s="662">
        <v>3.1</v>
      </c>
      <c r="DA14" s="662"/>
      <c r="DB14" s="662"/>
      <c r="DC14" s="662"/>
      <c r="DD14" s="668">
        <v>181594</v>
      </c>
      <c r="DE14" s="660"/>
      <c r="DF14" s="660"/>
      <c r="DG14" s="660"/>
      <c r="DH14" s="660"/>
      <c r="DI14" s="660"/>
      <c r="DJ14" s="660"/>
      <c r="DK14" s="660"/>
      <c r="DL14" s="660"/>
      <c r="DM14" s="660"/>
      <c r="DN14" s="660"/>
      <c r="DO14" s="660"/>
      <c r="DP14" s="661"/>
      <c r="DQ14" s="668">
        <v>1557112</v>
      </c>
      <c r="DR14" s="660"/>
      <c r="DS14" s="660"/>
      <c r="DT14" s="660"/>
      <c r="DU14" s="660"/>
      <c r="DV14" s="660"/>
      <c r="DW14" s="660"/>
      <c r="DX14" s="660"/>
      <c r="DY14" s="660"/>
      <c r="DZ14" s="660"/>
      <c r="EA14" s="660"/>
      <c r="EB14" s="660"/>
      <c r="EC14" s="669"/>
    </row>
    <row r="15" spans="2:143" ht="11.25" customHeight="1" x14ac:dyDescent="0.15">
      <c r="B15" s="656" t="s">
        <v>258</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129</v>
      </c>
      <c r="AA15" s="662"/>
      <c r="AB15" s="662"/>
      <c r="AC15" s="662"/>
      <c r="AD15" s="663" t="s">
        <v>129</v>
      </c>
      <c r="AE15" s="663"/>
      <c r="AF15" s="663"/>
      <c r="AG15" s="663"/>
      <c r="AH15" s="663"/>
      <c r="AI15" s="663"/>
      <c r="AJ15" s="663"/>
      <c r="AK15" s="663"/>
      <c r="AL15" s="664" t="s">
        <v>129</v>
      </c>
      <c r="AM15" s="665"/>
      <c r="AN15" s="665"/>
      <c r="AO15" s="666"/>
      <c r="AP15" s="656" t="s">
        <v>259</v>
      </c>
      <c r="AQ15" s="657"/>
      <c r="AR15" s="657"/>
      <c r="AS15" s="657"/>
      <c r="AT15" s="657"/>
      <c r="AU15" s="657"/>
      <c r="AV15" s="657"/>
      <c r="AW15" s="657"/>
      <c r="AX15" s="657"/>
      <c r="AY15" s="657"/>
      <c r="AZ15" s="657"/>
      <c r="BA15" s="657"/>
      <c r="BB15" s="657"/>
      <c r="BC15" s="657"/>
      <c r="BD15" s="657"/>
      <c r="BE15" s="657"/>
      <c r="BF15" s="658"/>
      <c r="BG15" s="659">
        <v>668941</v>
      </c>
      <c r="BH15" s="660"/>
      <c r="BI15" s="660"/>
      <c r="BJ15" s="660"/>
      <c r="BK15" s="660"/>
      <c r="BL15" s="660"/>
      <c r="BM15" s="660"/>
      <c r="BN15" s="661"/>
      <c r="BO15" s="662">
        <v>7.8</v>
      </c>
      <c r="BP15" s="662"/>
      <c r="BQ15" s="662"/>
      <c r="BR15" s="662"/>
      <c r="BS15" s="663" t="s">
        <v>129</v>
      </c>
      <c r="BT15" s="663"/>
      <c r="BU15" s="663"/>
      <c r="BV15" s="663"/>
      <c r="BW15" s="663"/>
      <c r="BX15" s="663"/>
      <c r="BY15" s="663"/>
      <c r="BZ15" s="663"/>
      <c r="CA15" s="663"/>
      <c r="CB15" s="667"/>
      <c r="CD15" s="656" t="s">
        <v>260</v>
      </c>
      <c r="CE15" s="657"/>
      <c r="CF15" s="657"/>
      <c r="CG15" s="657"/>
      <c r="CH15" s="657"/>
      <c r="CI15" s="657"/>
      <c r="CJ15" s="657"/>
      <c r="CK15" s="657"/>
      <c r="CL15" s="657"/>
      <c r="CM15" s="657"/>
      <c r="CN15" s="657"/>
      <c r="CO15" s="657"/>
      <c r="CP15" s="657"/>
      <c r="CQ15" s="658"/>
      <c r="CR15" s="659">
        <v>4254736</v>
      </c>
      <c r="CS15" s="660"/>
      <c r="CT15" s="660"/>
      <c r="CU15" s="660"/>
      <c r="CV15" s="660"/>
      <c r="CW15" s="660"/>
      <c r="CX15" s="660"/>
      <c r="CY15" s="661"/>
      <c r="CZ15" s="662">
        <v>7.6</v>
      </c>
      <c r="DA15" s="662"/>
      <c r="DB15" s="662"/>
      <c r="DC15" s="662"/>
      <c r="DD15" s="668">
        <v>971535</v>
      </c>
      <c r="DE15" s="660"/>
      <c r="DF15" s="660"/>
      <c r="DG15" s="660"/>
      <c r="DH15" s="660"/>
      <c r="DI15" s="660"/>
      <c r="DJ15" s="660"/>
      <c r="DK15" s="660"/>
      <c r="DL15" s="660"/>
      <c r="DM15" s="660"/>
      <c r="DN15" s="660"/>
      <c r="DO15" s="660"/>
      <c r="DP15" s="661"/>
      <c r="DQ15" s="668">
        <v>3001223</v>
      </c>
      <c r="DR15" s="660"/>
      <c r="DS15" s="660"/>
      <c r="DT15" s="660"/>
      <c r="DU15" s="660"/>
      <c r="DV15" s="660"/>
      <c r="DW15" s="660"/>
      <c r="DX15" s="660"/>
      <c r="DY15" s="660"/>
      <c r="DZ15" s="660"/>
      <c r="EA15" s="660"/>
      <c r="EB15" s="660"/>
      <c r="EC15" s="669"/>
    </row>
    <row r="16" spans="2:143" ht="11.25" customHeight="1" x14ac:dyDescent="0.15">
      <c r="B16" s="656" t="s">
        <v>261</v>
      </c>
      <c r="C16" s="657"/>
      <c r="D16" s="657"/>
      <c r="E16" s="657"/>
      <c r="F16" s="657"/>
      <c r="G16" s="657"/>
      <c r="H16" s="657"/>
      <c r="I16" s="657"/>
      <c r="J16" s="657"/>
      <c r="K16" s="657"/>
      <c r="L16" s="657"/>
      <c r="M16" s="657"/>
      <c r="N16" s="657"/>
      <c r="O16" s="657"/>
      <c r="P16" s="657"/>
      <c r="Q16" s="658"/>
      <c r="R16" s="659">
        <v>34885</v>
      </c>
      <c r="S16" s="660"/>
      <c r="T16" s="660"/>
      <c r="U16" s="660"/>
      <c r="V16" s="660"/>
      <c r="W16" s="660"/>
      <c r="X16" s="660"/>
      <c r="Y16" s="661"/>
      <c r="Z16" s="662">
        <v>0.1</v>
      </c>
      <c r="AA16" s="662"/>
      <c r="AB16" s="662"/>
      <c r="AC16" s="662"/>
      <c r="AD16" s="663">
        <v>34885</v>
      </c>
      <c r="AE16" s="663"/>
      <c r="AF16" s="663"/>
      <c r="AG16" s="663"/>
      <c r="AH16" s="663"/>
      <c r="AI16" s="663"/>
      <c r="AJ16" s="663"/>
      <c r="AK16" s="663"/>
      <c r="AL16" s="664">
        <v>0.1</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129</v>
      </c>
      <c r="BP16" s="662"/>
      <c r="BQ16" s="662"/>
      <c r="BR16" s="662"/>
      <c r="BS16" s="663" t="s">
        <v>129</v>
      </c>
      <c r="BT16" s="663"/>
      <c r="BU16" s="663"/>
      <c r="BV16" s="663"/>
      <c r="BW16" s="663"/>
      <c r="BX16" s="663"/>
      <c r="BY16" s="663"/>
      <c r="BZ16" s="663"/>
      <c r="CA16" s="663"/>
      <c r="CB16" s="667"/>
      <c r="CD16" s="656" t="s">
        <v>263</v>
      </c>
      <c r="CE16" s="657"/>
      <c r="CF16" s="657"/>
      <c r="CG16" s="657"/>
      <c r="CH16" s="657"/>
      <c r="CI16" s="657"/>
      <c r="CJ16" s="657"/>
      <c r="CK16" s="657"/>
      <c r="CL16" s="657"/>
      <c r="CM16" s="657"/>
      <c r="CN16" s="657"/>
      <c r="CO16" s="657"/>
      <c r="CP16" s="657"/>
      <c r="CQ16" s="658"/>
      <c r="CR16" s="659">
        <v>32103</v>
      </c>
      <c r="CS16" s="660"/>
      <c r="CT16" s="660"/>
      <c r="CU16" s="660"/>
      <c r="CV16" s="660"/>
      <c r="CW16" s="660"/>
      <c r="CX16" s="660"/>
      <c r="CY16" s="661"/>
      <c r="CZ16" s="662">
        <v>0.1</v>
      </c>
      <c r="DA16" s="662"/>
      <c r="DB16" s="662"/>
      <c r="DC16" s="662"/>
      <c r="DD16" s="668" t="s">
        <v>129</v>
      </c>
      <c r="DE16" s="660"/>
      <c r="DF16" s="660"/>
      <c r="DG16" s="660"/>
      <c r="DH16" s="660"/>
      <c r="DI16" s="660"/>
      <c r="DJ16" s="660"/>
      <c r="DK16" s="660"/>
      <c r="DL16" s="660"/>
      <c r="DM16" s="660"/>
      <c r="DN16" s="660"/>
      <c r="DO16" s="660"/>
      <c r="DP16" s="661"/>
      <c r="DQ16" s="668">
        <v>2054</v>
      </c>
      <c r="DR16" s="660"/>
      <c r="DS16" s="660"/>
      <c r="DT16" s="660"/>
      <c r="DU16" s="660"/>
      <c r="DV16" s="660"/>
      <c r="DW16" s="660"/>
      <c r="DX16" s="660"/>
      <c r="DY16" s="660"/>
      <c r="DZ16" s="660"/>
      <c r="EA16" s="660"/>
      <c r="EB16" s="660"/>
      <c r="EC16" s="669"/>
    </row>
    <row r="17" spans="2:133" ht="11.25" customHeight="1" x14ac:dyDescent="0.15">
      <c r="B17" s="656" t="s">
        <v>264</v>
      </c>
      <c r="C17" s="657"/>
      <c r="D17" s="657"/>
      <c r="E17" s="657"/>
      <c r="F17" s="657"/>
      <c r="G17" s="657"/>
      <c r="H17" s="657"/>
      <c r="I17" s="657"/>
      <c r="J17" s="657"/>
      <c r="K17" s="657"/>
      <c r="L17" s="657"/>
      <c r="M17" s="657"/>
      <c r="N17" s="657"/>
      <c r="O17" s="657"/>
      <c r="P17" s="657"/>
      <c r="Q17" s="658"/>
      <c r="R17" s="659">
        <v>140442</v>
      </c>
      <c r="S17" s="660"/>
      <c r="T17" s="660"/>
      <c r="U17" s="660"/>
      <c r="V17" s="660"/>
      <c r="W17" s="660"/>
      <c r="X17" s="660"/>
      <c r="Y17" s="661"/>
      <c r="Z17" s="662">
        <v>0.2</v>
      </c>
      <c r="AA17" s="662"/>
      <c r="AB17" s="662"/>
      <c r="AC17" s="662"/>
      <c r="AD17" s="663">
        <v>140442</v>
      </c>
      <c r="AE17" s="663"/>
      <c r="AF17" s="663"/>
      <c r="AG17" s="663"/>
      <c r="AH17" s="663"/>
      <c r="AI17" s="663"/>
      <c r="AJ17" s="663"/>
      <c r="AK17" s="663"/>
      <c r="AL17" s="664">
        <v>0.5</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266</v>
      </c>
      <c r="CE17" s="657"/>
      <c r="CF17" s="657"/>
      <c r="CG17" s="657"/>
      <c r="CH17" s="657"/>
      <c r="CI17" s="657"/>
      <c r="CJ17" s="657"/>
      <c r="CK17" s="657"/>
      <c r="CL17" s="657"/>
      <c r="CM17" s="657"/>
      <c r="CN17" s="657"/>
      <c r="CO17" s="657"/>
      <c r="CP17" s="657"/>
      <c r="CQ17" s="658"/>
      <c r="CR17" s="659">
        <v>6715998</v>
      </c>
      <c r="CS17" s="660"/>
      <c r="CT17" s="660"/>
      <c r="CU17" s="660"/>
      <c r="CV17" s="660"/>
      <c r="CW17" s="660"/>
      <c r="CX17" s="660"/>
      <c r="CY17" s="661"/>
      <c r="CZ17" s="662">
        <v>12</v>
      </c>
      <c r="DA17" s="662"/>
      <c r="DB17" s="662"/>
      <c r="DC17" s="662"/>
      <c r="DD17" s="668" t="s">
        <v>129</v>
      </c>
      <c r="DE17" s="660"/>
      <c r="DF17" s="660"/>
      <c r="DG17" s="660"/>
      <c r="DH17" s="660"/>
      <c r="DI17" s="660"/>
      <c r="DJ17" s="660"/>
      <c r="DK17" s="660"/>
      <c r="DL17" s="660"/>
      <c r="DM17" s="660"/>
      <c r="DN17" s="660"/>
      <c r="DO17" s="660"/>
      <c r="DP17" s="661"/>
      <c r="DQ17" s="668">
        <v>6611551</v>
      </c>
      <c r="DR17" s="660"/>
      <c r="DS17" s="660"/>
      <c r="DT17" s="660"/>
      <c r="DU17" s="660"/>
      <c r="DV17" s="660"/>
      <c r="DW17" s="660"/>
      <c r="DX17" s="660"/>
      <c r="DY17" s="660"/>
      <c r="DZ17" s="660"/>
      <c r="EA17" s="660"/>
      <c r="EB17" s="660"/>
      <c r="EC17" s="669"/>
    </row>
    <row r="18" spans="2:133" ht="11.25" customHeight="1" x14ac:dyDescent="0.15">
      <c r="B18" s="656" t="s">
        <v>267</v>
      </c>
      <c r="C18" s="657"/>
      <c r="D18" s="657"/>
      <c r="E18" s="657"/>
      <c r="F18" s="657"/>
      <c r="G18" s="657"/>
      <c r="H18" s="657"/>
      <c r="I18" s="657"/>
      <c r="J18" s="657"/>
      <c r="K18" s="657"/>
      <c r="L18" s="657"/>
      <c r="M18" s="657"/>
      <c r="N18" s="657"/>
      <c r="O18" s="657"/>
      <c r="P18" s="657"/>
      <c r="Q18" s="658"/>
      <c r="R18" s="659">
        <v>67356</v>
      </c>
      <c r="S18" s="660"/>
      <c r="T18" s="660"/>
      <c r="U18" s="660"/>
      <c r="V18" s="660"/>
      <c r="W18" s="660"/>
      <c r="X18" s="660"/>
      <c r="Y18" s="661"/>
      <c r="Z18" s="662">
        <v>0.1</v>
      </c>
      <c r="AA18" s="662"/>
      <c r="AB18" s="662"/>
      <c r="AC18" s="662"/>
      <c r="AD18" s="663">
        <v>67356</v>
      </c>
      <c r="AE18" s="663"/>
      <c r="AF18" s="663"/>
      <c r="AG18" s="663"/>
      <c r="AH18" s="663"/>
      <c r="AI18" s="663"/>
      <c r="AJ18" s="663"/>
      <c r="AK18" s="663"/>
      <c r="AL18" s="664">
        <v>0.2</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129</v>
      </c>
      <c r="BP18" s="662"/>
      <c r="BQ18" s="662"/>
      <c r="BR18" s="662"/>
      <c r="BS18" s="663" t="s">
        <v>129</v>
      </c>
      <c r="BT18" s="663"/>
      <c r="BU18" s="663"/>
      <c r="BV18" s="663"/>
      <c r="BW18" s="663"/>
      <c r="BX18" s="663"/>
      <c r="BY18" s="663"/>
      <c r="BZ18" s="663"/>
      <c r="CA18" s="663"/>
      <c r="CB18" s="667"/>
      <c r="CD18" s="656" t="s">
        <v>269</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62" t="s">
        <v>129</v>
      </c>
      <c r="DA18" s="662"/>
      <c r="DB18" s="662"/>
      <c r="DC18" s="662"/>
      <c r="DD18" s="668" t="s">
        <v>129</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15">
      <c r="B19" s="656" t="s">
        <v>270</v>
      </c>
      <c r="C19" s="657"/>
      <c r="D19" s="657"/>
      <c r="E19" s="657"/>
      <c r="F19" s="657"/>
      <c r="G19" s="657"/>
      <c r="H19" s="657"/>
      <c r="I19" s="657"/>
      <c r="J19" s="657"/>
      <c r="K19" s="657"/>
      <c r="L19" s="657"/>
      <c r="M19" s="657"/>
      <c r="N19" s="657"/>
      <c r="O19" s="657"/>
      <c r="P19" s="657"/>
      <c r="Q19" s="658"/>
      <c r="R19" s="659">
        <v>65728</v>
      </c>
      <c r="S19" s="660"/>
      <c r="T19" s="660"/>
      <c r="U19" s="660"/>
      <c r="V19" s="660"/>
      <c r="W19" s="660"/>
      <c r="X19" s="660"/>
      <c r="Y19" s="661"/>
      <c r="Z19" s="662">
        <v>0.1</v>
      </c>
      <c r="AA19" s="662"/>
      <c r="AB19" s="662"/>
      <c r="AC19" s="662"/>
      <c r="AD19" s="663">
        <v>65728</v>
      </c>
      <c r="AE19" s="663"/>
      <c r="AF19" s="663"/>
      <c r="AG19" s="663"/>
      <c r="AH19" s="663"/>
      <c r="AI19" s="663"/>
      <c r="AJ19" s="663"/>
      <c r="AK19" s="663"/>
      <c r="AL19" s="664">
        <v>0.2</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v>40193</v>
      </c>
      <c r="BH19" s="660"/>
      <c r="BI19" s="660"/>
      <c r="BJ19" s="660"/>
      <c r="BK19" s="660"/>
      <c r="BL19" s="660"/>
      <c r="BM19" s="660"/>
      <c r="BN19" s="661"/>
      <c r="BO19" s="662">
        <v>0.5</v>
      </c>
      <c r="BP19" s="662"/>
      <c r="BQ19" s="662"/>
      <c r="BR19" s="662"/>
      <c r="BS19" s="663" t="s">
        <v>129</v>
      </c>
      <c r="BT19" s="663"/>
      <c r="BU19" s="663"/>
      <c r="BV19" s="663"/>
      <c r="BW19" s="663"/>
      <c r="BX19" s="663"/>
      <c r="BY19" s="663"/>
      <c r="BZ19" s="663"/>
      <c r="CA19" s="663"/>
      <c r="CB19" s="667"/>
      <c r="CD19" s="656" t="s">
        <v>272</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62" t="s">
        <v>129</v>
      </c>
      <c r="DA19" s="662"/>
      <c r="DB19" s="662"/>
      <c r="DC19" s="662"/>
      <c r="DD19" s="668" t="s">
        <v>129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15">
      <c r="B20" s="672" t="s">
        <v>273</v>
      </c>
      <c r="C20" s="673"/>
      <c r="D20" s="673"/>
      <c r="E20" s="673"/>
      <c r="F20" s="673"/>
      <c r="G20" s="673"/>
      <c r="H20" s="673"/>
      <c r="I20" s="673"/>
      <c r="J20" s="673"/>
      <c r="K20" s="673"/>
      <c r="L20" s="673"/>
      <c r="M20" s="673"/>
      <c r="N20" s="673"/>
      <c r="O20" s="673"/>
      <c r="P20" s="673"/>
      <c r="Q20" s="674"/>
      <c r="R20" s="659">
        <v>1628</v>
      </c>
      <c r="S20" s="660"/>
      <c r="T20" s="660"/>
      <c r="U20" s="660"/>
      <c r="V20" s="660"/>
      <c r="W20" s="660"/>
      <c r="X20" s="660"/>
      <c r="Y20" s="661"/>
      <c r="Z20" s="662">
        <v>0</v>
      </c>
      <c r="AA20" s="662"/>
      <c r="AB20" s="662"/>
      <c r="AC20" s="662"/>
      <c r="AD20" s="663">
        <v>1628</v>
      </c>
      <c r="AE20" s="663"/>
      <c r="AF20" s="663"/>
      <c r="AG20" s="663"/>
      <c r="AH20" s="663"/>
      <c r="AI20" s="663"/>
      <c r="AJ20" s="663"/>
      <c r="AK20" s="663"/>
      <c r="AL20" s="664">
        <v>0</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v>40193</v>
      </c>
      <c r="BH20" s="660"/>
      <c r="BI20" s="660"/>
      <c r="BJ20" s="660"/>
      <c r="BK20" s="660"/>
      <c r="BL20" s="660"/>
      <c r="BM20" s="660"/>
      <c r="BN20" s="661"/>
      <c r="BO20" s="662">
        <v>0.5</v>
      </c>
      <c r="BP20" s="662"/>
      <c r="BQ20" s="662"/>
      <c r="BR20" s="662"/>
      <c r="BS20" s="663" t="s">
        <v>129</v>
      </c>
      <c r="BT20" s="663"/>
      <c r="BU20" s="663"/>
      <c r="BV20" s="663"/>
      <c r="BW20" s="663"/>
      <c r="BX20" s="663"/>
      <c r="BY20" s="663"/>
      <c r="BZ20" s="663"/>
      <c r="CA20" s="663"/>
      <c r="CB20" s="667"/>
      <c r="CD20" s="656" t="s">
        <v>275</v>
      </c>
      <c r="CE20" s="657"/>
      <c r="CF20" s="657"/>
      <c r="CG20" s="657"/>
      <c r="CH20" s="657"/>
      <c r="CI20" s="657"/>
      <c r="CJ20" s="657"/>
      <c r="CK20" s="657"/>
      <c r="CL20" s="657"/>
      <c r="CM20" s="657"/>
      <c r="CN20" s="657"/>
      <c r="CO20" s="657"/>
      <c r="CP20" s="657"/>
      <c r="CQ20" s="658"/>
      <c r="CR20" s="659">
        <v>55976753</v>
      </c>
      <c r="CS20" s="660"/>
      <c r="CT20" s="660"/>
      <c r="CU20" s="660"/>
      <c r="CV20" s="660"/>
      <c r="CW20" s="660"/>
      <c r="CX20" s="660"/>
      <c r="CY20" s="661"/>
      <c r="CZ20" s="662">
        <v>100</v>
      </c>
      <c r="DA20" s="662"/>
      <c r="DB20" s="662"/>
      <c r="DC20" s="662"/>
      <c r="DD20" s="668">
        <v>7404600</v>
      </c>
      <c r="DE20" s="660"/>
      <c r="DF20" s="660"/>
      <c r="DG20" s="660"/>
      <c r="DH20" s="660"/>
      <c r="DI20" s="660"/>
      <c r="DJ20" s="660"/>
      <c r="DK20" s="660"/>
      <c r="DL20" s="660"/>
      <c r="DM20" s="660"/>
      <c r="DN20" s="660"/>
      <c r="DO20" s="660"/>
      <c r="DP20" s="661"/>
      <c r="DQ20" s="668">
        <v>36562247</v>
      </c>
      <c r="DR20" s="660"/>
      <c r="DS20" s="660"/>
      <c r="DT20" s="660"/>
      <c r="DU20" s="660"/>
      <c r="DV20" s="660"/>
      <c r="DW20" s="660"/>
      <c r="DX20" s="660"/>
      <c r="DY20" s="660"/>
      <c r="DZ20" s="660"/>
      <c r="EA20" s="660"/>
      <c r="EB20" s="660"/>
      <c r="EC20" s="669"/>
    </row>
    <row r="21" spans="2:133" ht="11.25" customHeight="1" x14ac:dyDescent="0.15">
      <c r="B21" s="656" t="s">
        <v>276</v>
      </c>
      <c r="C21" s="657"/>
      <c r="D21" s="657"/>
      <c r="E21" s="657"/>
      <c r="F21" s="657"/>
      <c r="G21" s="657"/>
      <c r="H21" s="657"/>
      <c r="I21" s="657"/>
      <c r="J21" s="657"/>
      <c r="K21" s="657"/>
      <c r="L21" s="657"/>
      <c r="M21" s="657"/>
      <c r="N21" s="657"/>
      <c r="O21" s="657"/>
      <c r="P21" s="657"/>
      <c r="Q21" s="658"/>
      <c r="R21" s="659">
        <v>21032335</v>
      </c>
      <c r="S21" s="660"/>
      <c r="T21" s="660"/>
      <c r="U21" s="660"/>
      <c r="V21" s="660"/>
      <c r="W21" s="660"/>
      <c r="X21" s="660"/>
      <c r="Y21" s="661"/>
      <c r="Z21" s="662">
        <v>35.6</v>
      </c>
      <c r="AA21" s="662"/>
      <c r="AB21" s="662"/>
      <c r="AC21" s="662"/>
      <c r="AD21" s="663">
        <v>18601897</v>
      </c>
      <c r="AE21" s="663"/>
      <c r="AF21" s="663"/>
      <c r="AG21" s="663"/>
      <c r="AH21" s="663"/>
      <c r="AI21" s="663"/>
      <c r="AJ21" s="663"/>
      <c r="AK21" s="663"/>
      <c r="AL21" s="664">
        <v>61.3</v>
      </c>
      <c r="AM21" s="665"/>
      <c r="AN21" s="665"/>
      <c r="AO21" s="666"/>
      <c r="AP21" s="656" t="s">
        <v>277</v>
      </c>
      <c r="AQ21" s="675"/>
      <c r="AR21" s="675"/>
      <c r="AS21" s="675"/>
      <c r="AT21" s="675"/>
      <c r="AU21" s="675"/>
      <c r="AV21" s="675"/>
      <c r="AW21" s="675"/>
      <c r="AX21" s="675"/>
      <c r="AY21" s="675"/>
      <c r="AZ21" s="675"/>
      <c r="BA21" s="675"/>
      <c r="BB21" s="675"/>
      <c r="BC21" s="675"/>
      <c r="BD21" s="675"/>
      <c r="BE21" s="675"/>
      <c r="BF21" s="676"/>
      <c r="BG21" s="659">
        <v>40193</v>
      </c>
      <c r="BH21" s="660"/>
      <c r="BI21" s="660"/>
      <c r="BJ21" s="660"/>
      <c r="BK21" s="660"/>
      <c r="BL21" s="660"/>
      <c r="BM21" s="660"/>
      <c r="BN21" s="661"/>
      <c r="BO21" s="662">
        <v>0.5</v>
      </c>
      <c r="BP21" s="662"/>
      <c r="BQ21" s="662"/>
      <c r="BR21" s="662"/>
      <c r="BS21" s="663" t="s">
        <v>129</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278</v>
      </c>
      <c r="C22" s="657"/>
      <c r="D22" s="657"/>
      <c r="E22" s="657"/>
      <c r="F22" s="657"/>
      <c r="G22" s="657"/>
      <c r="H22" s="657"/>
      <c r="I22" s="657"/>
      <c r="J22" s="657"/>
      <c r="K22" s="657"/>
      <c r="L22" s="657"/>
      <c r="M22" s="657"/>
      <c r="N22" s="657"/>
      <c r="O22" s="657"/>
      <c r="P22" s="657"/>
      <c r="Q22" s="658"/>
      <c r="R22" s="659">
        <v>18601897</v>
      </c>
      <c r="S22" s="660"/>
      <c r="T22" s="660"/>
      <c r="U22" s="660"/>
      <c r="V22" s="660"/>
      <c r="W22" s="660"/>
      <c r="X22" s="660"/>
      <c r="Y22" s="661"/>
      <c r="Z22" s="662">
        <v>31.4</v>
      </c>
      <c r="AA22" s="662"/>
      <c r="AB22" s="662"/>
      <c r="AC22" s="662"/>
      <c r="AD22" s="663">
        <v>18601897</v>
      </c>
      <c r="AE22" s="663"/>
      <c r="AF22" s="663"/>
      <c r="AG22" s="663"/>
      <c r="AH22" s="663"/>
      <c r="AI22" s="663"/>
      <c r="AJ22" s="663"/>
      <c r="AK22" s="663"/>
      <c r="AL22" s="664">
        <v>61.3</v>
      </c>
      <c r="AM22" s="665"/>
      <c r="AN22" s="665"/>
      <c r="AO22" s="666"/>
      <c r="AP22" s="656" t="s">
        <v>279</v>
      </c>
      <c r="AQ22" s="675"/>
      <c r="AR22" s="675"/>
      <c r="AS22" s="675"/>
      <c r="AT22" s="675"/>
      <c r="AU22" s="675"/>
      <c r="AV22" s="675"/>
      <c r="AW22" s="675"/>
      <c r="AX22" s="675"/>
      <c r="AY22" s="675"/>
      <c r="AZ22" s="675"/>
      <c r="BA22" s="675"/>
      <c r="BB22" s="675"/>
      <c r="BC22" s="675"/>
      <c r="BD22" s="675"/>
      <c r="BE22" s="675"/>
      <c r="BF22" s="676"/>
      <c r="BG22" s="659" t="s">
        <v>129</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281</v>
      </c>
      <c r="C23" s="657"/>
      <c r="D23" s="657"/>
      <c r="E23" s="657"/>
      <c r="F23" s="657"/>
      <c r="G23" s="657"/>
      <c r="H23" s="657"/>
      <c r="I23" s="657"/>
      <c r="J23" s="657"/>
      <c r="K23" s="657"/>
      <c r="L23" s="657"/>
      <c r="M23" s="657"/>
      <c r="N23" s="657"/>
      <c r="O23" s="657"/>
      <c r="P23" s="657"/>
      <c r="Q23" s="658"/>
      <c r="R23" s="659">
        <v>2430434</v>
      </c>
      <c r="S23" s="660"/>
      <c r="T23" s="660"/>
      <c r="U23" s="660"/>
      <c r="V23" s="660"/>
      <c r="W23" s="660"/>
      <c r="X23" s="660"/>
      <c r="Y23" s="661"/>
      <c r="Z23" s="662">
        <v>4.0999999999999996</v>
      </c>
      <c r="AA23" s="662"/>
      <c r="AB23" s="662"/>
      <c r="AC23" s="662"/>
      <c r="AD23" s="663" t="s">
        <v>129</v>
      </c>
      <c r="AE23" s="663"/>
      <c r="AF23" s="663"/>
      <c r="AG23" s="663"/>
      <c r="AH23" s="663"/>
      <c r="AI23" s="663"/>
      <c r="AJ23" s="663"/>
      <c r="AK23" s="663"/>
      <c r="AL23" s="664" t="s">
        <v>129</v>
      </c>
      <c r="AM23" s="665"/>
      <c r="AN23" s="665"/>
      <c r="AO23" s="666"/>
      <c r="AP23" s="656" t="s">
        <v>282</v>
      </c>
      <c r="AQ23" s="675"/>
      <c r="AR23" s="675"/>
      <c r="AS23" s="675"/>
      <c r="AT23" s="675"/>
      <c r="AU23" s="675"/>
      <c r="AV23" s="675"/>
      <c r="AW23" s="675"/>
      <c r="AX23" s="675"/>
      <c r="AY23" s="675"/>
      <c r="AZ23" s="675"/>
      <c r="BA23" s="675"/>
      <c r="BB23" s="675"/>
      <c r="BC23" s="675"/>
      <c r="BD23" s="675"/>
      <c r="BE23" s="675"/>
      <c r="BF23" s="676"/>
      <c r="BG23" s="659" t="s">
        <v>129</v>
      </c>
      <c r="BH23" s="660"/>
      <c r="BI23" s="660"/>
      <c r="BJ23" s="660"/>
      <c r="BK23" s="660"/>
      <c r="BL23" s="660"/>
      <c r="BM23" s="660"/>
      <c r="BN23" s="661"/>
      <c r="BO23" s="662" t="s">
        <v>129</v>
      </c>
      <c r="BP23" s="662"/>
      <c r="BQ23" s="662"/>
      <c r="BR23" s="662"/>
      <c r="BS23" s="663" t="s">
        <v>129</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8" t="s">
        <v>286</v>
      </c>
      <c r="DM23" s="689"/>
      <c r="DN23" s="689"/>
      <c r="DO23" s="689"/>
      <c r="DP23" s="689"/>
      <c r="DQ23" s="689"/>
      <c r="DR23" s="689"/>
      <c r="DS23" s="689"/>
      <c r="DT23" s="689"/>
      <c r="DU23" s="689"/>
      <c r="DV23" s="690"/>
      <c r="DW23" s="641" t="s">
        <v>287</v>
      </c>
      <c r="DX23" s="642"/>
      <c r="DY23" s="642"/>
      <c r="DZ23" s="642"/>
      <c r="EA23" s="642"/>
      <c r="EB23" s="642"/>
      <c r="EC23" s="643"/>
    </row>
    <row r="24" spans="2:133" ht="11.25" customHeight="1" x14ac:dyDescent="0.15">
      <c r="B24" s="656" t="s">
        <v>288</v>
      </c>
      <c r="C24" s="657"/>
      <c r="D24" s="657"/>
      <c r="E24" s="657"/>
      <c r="F24" s="657"/>
      <c r="G24" s="657"/>
      <c r="H24" s="657"/>
      <c r="I24" s="657"/>
      <c r="J24" s="657"/>
      <c r="K24" s="657"/>
      <c r="L24" s="657"/>
      <c r="M24" s="657"/>
      <c r="N24" s="657"/>
      <c r="O24" s="657"/>
      <c r="P24" s="657"/>
      <c r="Q24" s="658"/>
      <c r="R24" s="659">
        <v>4</v>
      </c>
      <c r="S24" s="660"/>
      <c r="T24" s="660"/>
      <c r="U24" s="660"/>
      <c r="V24" s="660"/>
      <c r="W24" s="660"/>
      <c r="X24" s="660"/>
      <c r="Y24" s="661"/>
      <c r="Z24" s="662">
        <v>0</v>
      </c>
      <c r="AA24" s="662"/>
      <c r="AB24" s="662"/>
      <c r="AC24" s="662"/>
      <c r="AD24" s="663" t="s">
        <v>129</v>
      </c>
      <c r="AE24" s="663"/>
      <c r="AF24" s="663"/>
      <c r="AG24" s="663"/>
      <c r="AH24" s="663"/>
      <c r="AI24" s="663"/>
      <c r="AJ24" s="663"/>
      <c r="AK24" s="663"/>
      <c r="AL24" s="664" t="s">
        <v>129</v>
      </c>
      <c r="AM24" s="665"/>
      <c r="AN24" s="665"/>
      <c r="AO24" s="666"/>
      <c r="AP24" s="656" t="s">
        <v>289</v>
      </c>
      <c r="AQ24" s="675"/>
      <c r="AR24" s="675"/>
      <c r="AS24" s="675"/>
      <c r="AT24" s="675"/>
      <c r="AU24" s="675"/>
      <c r="AV24" s="675"/>
      <c r="AW24" s="675"/>
      <c r="AX24" s="675"/>
      <c r="AY24" s="675"/>
      <c r="AZ24" s="675"/>
      <c r="BA24" s="675"/>
      <c r="BB24" s="675"/>
      <c r="BC24" s="675"/>
      <c r="BD24" s="675"/>
      <c r="BE24" s="675"/>
      <c r="BF24" s="676"/>
      <c r="BG24" s="659" t="s">
        <v>129</v>
      </c>
      <c r="BH24" s="660"/>
      <c r="BI24" s="660"/>
      <c r="BJ24" s="660"/>
      <c r="BK24" s="660"/>
      <c r="BL24" s="660"/>
      <c r="BM24" s="660"/>
      <c r="BN24" s="661"/>
      <c r="BO24" s="662" t="s">
        <v>129</v>
      </c>
      <c r="BP24" s="662"/>
      <c r="BQ24" s="662"/>
      <c r="BR24" s="662"/>
      <c r="BS24" s="663" t="s">
        <v>129</v>
      </c>
      <c r="BT24" s="663"/>
      <c r="BU24" s="663"/>
      <c r="BV24" s="663"/>
      <c r="BW24" s="663"/>
      <c r="BX24" s="663"/>
      <c r="BY24" s="663"/>
      <c r="BZ24" s="663"/>
      <c r="CA24" s="663"/>
      <c r="CB24" s="667"/>
      <c r="CD24" s="645" t="s">
        <v>290</v>
      </c>
      <c r="CE24" s="646"/>
      <c r="CF24" s="646"/>
      <c r="CG24" s="646"/>
      <c r="CH24" s="646"/>
      <c r="CI24" s="646"/>
      <c r="CJ24" s="646"/>
      <c r="CK24" s="646"/>
      <c r="CL24" s="646"/>
      <c r="CM24" s="646"/>
      <c r="CN24" s="646"/>
      <c r="CO24" s="646"/>
      <c r="CP24" s="646"/>
      <c r="CQ24" s="647"/>
      <c r="CR24" s="648">
        <v>25695972</v>
      </c>
      <c r="CS24" s="649"/>
      <c r="CT24" s="649"/>
      <c r="CU24" s="649"/>
      <c r="CV24" s="649"/>
      <c r="CW24" s="649"/>
      <c r="CX24" s="649"/>
      <c r="CY24" s="650"/>
      <c r="CZ24" s="653">
        <v>45.9</v>
      </c>
      <c r="DA24" s="654"/>
      <c r="DB24" s="654"/>
      <c r="DC24" s="670"/>
      <c r="DD24" s="691">
        <v>17971021</v>
      </c>
      <c r="DE24" s="649"/>
      <c r="DF24" s="649"/>
      <c r="DG24" s="649"/>
      <c r="DH24" s="649"/>
      <c r="DI24" s="649"/>
      <c r="DJ24" s="649"/>
      <c r="DK24" s="650"/>
      <c r="DL24" s="691">
        <v>17850352</v>
      </c>
      <c r="DM24" s="649"/>
      <c r="DN24" s="649"/>
      <c r="DO24" s="649"/>
      <c r="DP24" s="649"/>
      <c r="DQ24" s="649"/>
      <c r="DR24" s="649"/>
      <c r="DS24" s="649"/>
      <c r="DT24" s="649"/>
      <c r="DU24" s="649"/>
      <c r="DV24" s="650"/>
      <c r="DW24" s="653">
        <v>58.2</v>
      </c>
      <c r="DX24" s="654"/>
      <c r="DY24" s="654"/>
      <c r="DZ24" s="654"/>
      <c r="EA24" s="654"/>
      <c r="EB24" s="654"/>
      <c r="EC24" s="655"/>
    </row>
    <row r="25" spans="2:133" ht="11.25" customHeight="1" x14ac:dyDescent="0.15">
      <c r="B25" s="656" t="s">
        <v>291</v>
      </c>
      <c r="C25" s="657"/>
      <c r="D25" s="657"/>
      <c r="E25" s="657"/>
      <c r="F25" s="657"/>
      <c r="G25" s="657"/>
      <c r="H25" s="657"/>
      <c r="I25" s="657"/>
      <c r="J25" s="657"/>
      <c r="K25" s="657"/>
      <c r="L25" s="657"/>
      <c r="M25" s="657"/>
      <c r="N25" s="657"/>
      <c r="O25" s="657"/>
      <c r="P25" s="657"/>
      <c r="Q25" s="658"/>
      <c r="R25" s="659">
        <v>32729071</v>
      </c>
      <c r="S25" s="660"/>
      <c r="T25" s="660"/>
      <c r="U25" s="660"/>
      <c r="V25" s="660"/>
      <c r="W25" s="660"/>
      <c r="X25" s="660"/>
      <c r="Y25" s="661"/>
      <c r="Z25" s="662">
        <v>55.3</v>
      </c>
      <c r="AA25" s="662"/>
      <c r="AB25" s="662"/>
      <c r="AC25" s="662"/>
      <c r="AD25" s="663">
        <v>30298633</v>
      </c>
      <c r="AE25" s="663"/>
      <c r="AF25" s="663"/>
      <c r="AG25" s="663"/>
      <c r="AH25" s="663"/>
      <c r="AI25" s="663"/>
      <c r="AJ25" s="663"/>
      <c r="AK25" s="663"/>
      <c r="AL25" s="664">
        <v>99.8</v>
      </c>
      <c r="AM25" s="665"/>
      <c r="AN25" s="665"/>
      <c r="AO25" s="666"/>
      <c r="AP25" s="656" t="s">
        <v>292</v>
      </c>
      <c r="AQ25" s="675"/>
      <c r="AR25" s="675"/>
      <c r="AS25" s="675"/>
      <c r="AT25" s="675"/>
      <c r="AU25" s="675"/>
      <c r="AV25" s="675"/>
      <c r="AW25" s="675"/>
      <c r="AX25" s="675"/>
      <c r="AY25" s="675"/>
      <c r="AZ25" s="675"/>
      <c r="BA25" s="675"/>
      <c r="BB25" s="675"/>
      <c r="BC25" s="675"/>
      <c r="BD25" s="675"/>
      <c r="BE25" s="675"/>
      <c r="BF25" s="676"/>
      <c r="BG25" s="659" t="s">
        <v>129</v>
      </c>
      <c r="BH25" s="660"/>
      <c r="BI25" s="660"/>
      <c r="BJ25" s="660"/>
      <c r="BK25" s="660"/>
      <c r="BL25" s="660"/>
      <c r="BM25" s="660"/>
      <c r="BN25" s="661"/>
      <c r="BO25" s="662" t="s">
        <v>129</v>
      </c>
      <c r="BP25" s="662"/>
      <c r="BQ25" s="662"/>
      <c r="BR25" s="662"/>
      <c r="BS25" s="663" t="s">
        <v>129</v>
      </c>
      <c r="BT25" s="663"/>
      <c r="BU25" s="663"/>
      <c r="BV25" s="663"/>
      <c r="BW25" s="663"/>
      <c r="BX25" s="663"/>
      <c r="BY25" s="663"/>
      <c r="BZ25" s="663"/>
      <c r="CA25" s="663"/>
      <c r="CB25" s="667"/>
      <c r="CD25" s="656" t="s">
        <v>293</v>
      </c>
      <c r="CE25" s="657"/>
      <c r="CF25" s="657"/>
      <c r="CG25" s="657"/>
      <c r="CH25" s="657"/>
      <c r="CI25" s="657"/>
      <c r="CJ25" s="657"/>
      <c r="CK25" s="657"/>
      <c r="CL25" s="657"/>
      <c r="CM25" s="657"/>
      <c r="CN25" s="657"/>
      <c r="CO25" s="657"/>
      <c r="CP25" s="657"/>
      <c r="CQ25" s="658"/>
      <c r="CR25" s="659">
        <v>9360942</v>
      </c>
      <c r="CS25" s="680"/>
      <c r="CT25" s="680"/>
      <c r="CU25" s="680"/>
      <c r="CV25" s="680"/>
      <c r="CW25" s="680"/>
      <c r="CX25" s="680"/>
      <c r="CY25" s="681"/>
      <c r="CZ25" s="664">
        <v>16.7</v>
      </c>
      <c r="DA25" s="692"/>
      <c r="DB25" s="692"/>
      <c r="DC25" s="694"/>
      <c r="DD25" s="668">
        <v>8700795</v>
      </c>
      <c r="DE25" s="680"/>
      <c r="DF25" s="680"/>
      <c r="DG25" s="680"/>
      <c r="DH25" s="680"/>
      <c r="DI25" s="680"/>
      <c r="DJ25" s="680"/>
      <c r="DK25" s="681"/>
      <c r="DL25" s="668">
        <v>8626954</v>
      </c>
      <c r="DM25" s="680"/>
      <c r="DN25" s="680"/>
      <c r="DO25" s="680"/>
      <c r="DP25" s="680"/>
      <c r="DQ25" s="680"/>
      <c r="DR25" s="680"/>
      <c r="DS25" s="680"/>
      <c r="DT25" s="680"/>
      <c r="DU25" s="680"/>
      <c r="DV25" s="681"/>
      <c r="DW25" s="664">
        <v>28.1</v>
      </c>
      <c r="DX25" s="692"/>
      <c r="DY25" s="692"/>
      <c r="DZ25" s="692"/>
      <c r="EA25" s="692"/>
      <c r="EB25" s="692"/>
      <c r="EC25" s="693"/>
    </row>
    <row r="26" spans="2:133" ht="11.25" customHeight="1" x14ac:dyDescent="0.15">
      <c r="B26" s="656" t="s">
        <v>294</v>
      </c>
      <c r="C26" s="657"/>
      <c r="D26" s="657"/>
      <c r="E26" s="657"/>
      <c r="F26" s="657"/>
      <c r="G26" s="657"/>
      <c r="H26" s="657"/>
      <c r="I26" s="657"/>
      <c r="J26" s="657"/>
      <c r="K26" s="657"/>
      <c r="L26" s="657"/>
      <c r="M26" s="657"/>
      <c r="N26" s="657"/>
      <c r="O26" s="657"/>
      <c r="P26" s="657"/>
      <c r="Q26" s="658"/>
      <c r="R26" s="659">
        <v>9091</v>
      </c>
      <c r="S26" s="660"/>
      <c r="T26" s="660"/>
      <c r="U26" s="660"/>
      <c r="V26" s="660"/>
      <c r="W26" s="660"/>
      <c r="X26" s="660"/>
      <c r="Y26" s="661"/>
      <c r="Z26" s="662">
        <v>0</v>
      </c>
      <c r="AA26" s="662"/>
      <c r="AB26" s="662"/>
      <c r="AC26" s="662"/>
      <c r="AD26" s="663">
        <v>9091</v>
      </c>
      <c r="AE26" s="663"/>
      <c r="AF26" s="663"/>
      <c r="AG26" s="663"/>
      <c r="AH26" s="663"/>
      <c r="AI26" s="663"/>
      <c r="AJ26" s="663"/>
      <c r="AK26" s="663"/>
      <c r="AL26" s="664">
        <v>0</v>
      </c>
      <c r="AM26" s="665"/>
      <c r="AN26" s="665"/>
      <c r="AO26" s="666"/>
      <c r="AP26" s="656" t="s">
        <v>295</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129</v>
      </c>
      <c r="BP26" s="662"/>
      <c r="BQ26" s="662"/>
      <c r="BR26" s="662"/>
      <c r="BS26" s="663" t="s">
        <v>129</v>
      </c>
      <c r="BT26" s="663"/>
      <c r="BU26" s="663"/>
      <c r="BV26" s="663"/>
      <c r="BW26" s="663"/>
      <c r="BX26" s="663"/>
      <c r="BY26" s="663"/>
      <c r="BZ26" s="663"/>
      <c r="CA26" s="663"/>
      <c r="CB26" s="667"/>
      <c r="CD26" s="656" t="s">
        <v>296</v>
      </c>
      <c r="CE26" s="657"/>
      <c r="CF26" s="657"/>
      <c r="CG26" s="657"/>
      <c r="CH26" s="657"/>
      <c r="CI26" s="657"/>
      <c r="CJ26" s="657"/>
      <c r="CK26" s="657"/>
      <c r="CL26" s="657"/>
      <c r="CM26" s="657"/>
      <c r="CN26" s="657"/>
      <c r="CO26" s="657"/>
      <c r="CP26" s="657"/>
      <c r="CQ26" s="658"/>
      <c r="CR26" s="659">
        <v>5624560</v>
      </c>
      <c r="CS26" s="660"/>
      <c r="CT26" s="660"/>
      <c r="CU26" s="660"/>
      <c r="CV26" s="660"/>
      <c r="CW26" s="660"/>
      <c r="CX26" s="660"/>
      <c r="CY26" s="661"/>
      <c r="CZ26" s="664">
        <v>10</v>
      </c>
      <c r="DA26" s="692"/>
      <c r="DB26" s="692"/>
      <c r="DC26" s="694"/>
      <c r="DD26" s="668">
        <v>5254192</v>
      </c>
      <c r="DE26" s="660"/>
      <c r="DF26" s="660"/>
      <c r="DG26" s="660"/>
      <c r="DH26" s="660"/>
      <c r="DI26" s="660"/>
      <c r="DJ26" s="660"/>
      <c r="DK26" s="661"/>
      <c r="DL26" s="668" t="s">
        <v>129</v>
      </c>
      <c r="DM26" s="660"/>
      <c r="DN26" s="660"/>
      <c r="DO26" s="660"/>
      <c r="DP26" s="660"/>
      <c r="DQ26" s="660"/>
      <c r="DR26" s="660"/>
      <c r="DS26" s="660"/>
      <c r="DT26" s="660"/>
      <c r="DU26" s="660"/>
      <c r="DV26" s="661"/>
      <c r="DW26" s="664" t="s">
        <v>129</v>
      </c>
      <c r="DX26" s="692"/>
      <c r="DY26" s="692"/>
      <c r="DZ26" s="692"/>
      <c r="EA26" s="692"/>
      <c r="EB26" s="692"/>
      <c r="EC26" s="693"/>
    </row>
    <row r="27" spans="2:133" ht="11.25" customHeight="1" x14ac:dyDescent="0.15">
      <c r="B27" s="656" t="s">
        <v>297</v>
      </c>
      <c r="C27" s="657"/>
      <c r="D27" s="657"/>
      <c r="E27" s="657"/>
      <c r="F27" s="657"/>
      <c r="G27" s="657"/>
      <c r="H27" s="657"/>
      <c r="I27" s="657"/>
      <c r="J27" s="657"/>
      <c r="K27" s="657"/>
      <c r="L27" s="657"/>
      <c r="M27" s="657"/>
      <c r="N27" s="657"/>
      <c r="O27" s="657"/>
      <c r="P27" s="657"/>
      <c r="Q27" s="658"/>
      <c r="R27" s="659">
        <v>192005</v>
      </c>
      <c r="S27" s="660"/>
      <c r="T27" s="660"/>
      <c r="U27" s="660"/>
      <c r="V27" s="660"/>
      <c r="W27" s="660"/>
      <c r="X27" s="660"/>
      <c r="Y27" s="661"/>
      <c r="Z27" s="662">
        <v>0.3</v>
      </c>
      <c r="AA27" s="662"/>
      <c r="AB27" s="662"/>
      <c r="AC27" s="662"/>
      <c r="AD27" s="663">
        <v>201</v>
      </c>
      <c r="AE27" s="663"/>
      <c r="AF27" s="663"/>
      <c r="AG27" s="663"/>
      <c r="AH27" s="663"/>
      <c r="AI27" s="663"/>
      <c r="AJ27" s="663"/>
      <c r="AK27" s="663"/>
      <c r="AL27" s="664">
        <v>0</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8557769</v>
      </c>
      <c r="BH27" s="660"/>
      <c r="BI27" s="660"/>
      <c r="BJ27" s="660"/>
      <c r="BK27" s="660"/>
      <c r="BL27" s="660"/>
      <c r="BM27" s="660"/>
      <c r="BN27" s="661"/>
      <c r="BO27" s="662">
        <v>100</v>
      </c>
      <c r="BP27" s="662"/>
      <c r="BQ27" s="662"/>
      <c r="BR27" s="662"/>
      <c r="BS27" s="663">
        <v>141104</v>
      </c>
      <c r="BT27" s="663"/>
      <c r="BU27" s="663"/>
      <c r="BV27" s="663"/>
      <c r="BW27" s="663"/>
      <c r="BX27" s="663"/>
      <c r="BY27" s="663"/>
      <c r="BZ27" s="663"/>
      <c r="CA27" s="663"/>
      <c r="CB27" s="667"/>
      <c r="CD27" s="656" t="s">
        <v>299</v>
      </c>
      <c r="CE27" s="657"/>
      <c r="CF27" s="657"/>
      <c r="CG27" s="657"/>
      <c r="CH27" s="657"/>
      <c r="CI27" s="657"/>
      <c r="CJ27" s="657"/>
      <c r="CK27" s="657"/>
      <c r="CL27" s="657"/>
      <c r="CM27" s="657"/>
      <c r="CN27" s="657"/>
      <c r="CO27" s="657"/>
      <c r="CP27" s="657"/>
      <c r="CQ27" s="658"/>
      <c r="CR27" s="659">
        <v>9619032</v>
      </c>
      <c r="CS27" s="680"/>
      <c r="CT27" s="680"/>
      <c r="CU27" s="680"/>
      <c r="CV27" s="680"/>
      <c r="CW27" s="680"/>
      <c r="CX27" s="680"/>
      <c r="CY27" s="681"/>
      <c r="CZ27" s="664">
        <v>17.2</v>
      </c>
      <c r="DA27" s="692"/>
      <c r="DB27" s="692"/>
      <c r="DC27" s="694"/>
      <c r="DD27" s="668">
        <v>2658675</v>
      </c>
      <c r="DE27" s="680"/>
      <c r="DF27" s="680"/>
      <c r="DG27" s="680"/>
      <c r="DH27" s="680"/>
      <c r="DI27" s="680"/>
      <c r="DJ27" s="680"/>
      <c r="DK27" s="681"/>
      <c r="DL27" s="668">
        <v>2611847</v>
      </c>
      <c r="DM27" s="680"/>
      <c r="DN27" s="680"/>
      <c r="DO27" s="680"/>
      <c r="DP27" s="680"/>
      <c r="DQ27" s="680"/>
      <c r="DR27" s="680"/>
      <c r="DS27" s="680"/>
      <c r="DT27" s="680"/>
      <c r="DU27" s="680"/>
      <c r="DV27" s="681"/>
      <c r="DW27" s="664">
        <v>8.5</v>
      </c>
      <c r="DX27" s="692"/>
      <c r="DY27" s="692"/>
      <c r="DZ27" s="692"/>
      <c r="EA27" s="692"/>
      <c r="EB27" s="692"/>
      <c r="EC27" s="693"/>
    </row>
    <row r="28" spans="2:133" ht="11.25" customHeight="1" x14ac:dyDescent="0.15">
      <c r="B28" s="656" t="s">
        <v>300</v>
      </c>
      <c r="C28" s="657"/>
      <c r="D28" s="657"/>
      <c r="E28" s="657"/>
      <c r="F28" s="657"/>
      <c r="G28" s="657"/>
      <c r="H28" s="657"/>
      <c r="I28" s="657"/>
      <c r="J28" s="657"/>
      <c r="K28" s="657"/>
      <c r="L28" s="657"/>
      <c r="M28" s="657"/>
      <c r="N28" s="657"/>
      <c r="O28" s="657"/>
      <c r="P28" s="657"/>
      <c r="Q28" s="658"/>
      <c r="R28" s="659">
        <v>255730</v>
      </c>
      <c r="S28" s="660"/>
      <c r="T28" s="660"/>
      <c r="U28" s="660"/>
      <c r="V28" s="660"/>
      <c r="W28" s="660"/>
      <c r="X28" s="660"/>
      <c r="Y28" s="661"/>
      <c r="Z28" s="662">
        <v>0.4</v>
      </c>
      <c r="AA28" s="662"/>
      <c r="AB28" s="662"/>
      <c r="AC28" s="662"/>
      <c r="AD28" s="663">
        <v>27400</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301</v>
      </c>
      <c r="CE28" s="657"/>
      <c r="CF28" s="657"/>
      <c r="CG28" s="657"/>
      <c r="CH28" s="657"/>
      <c r="CI28" s="657"/>
      <c r="CJ28" s="657"/>
      <c r="CK28" s="657"/>
      <c r="CL28" s="657"/>
      <c r="CM28" s="657"/>
      <c r="CN28" s="657"/>
      <c r="CO28" s="657"/>
      <c r="CP28" s="657"/>
      <c r="CQ28" s="658"/>
      <c r="CR28" s="659">
        <v>6715998</v>
      </c>
      <c r="CS28" s="660"/>
      <c r="CT28" s="660"/>
      <c r="CU28" s="660"/>
      <c r="CV28" s="660"/>
      <c r="CW28" s="660"/>
      <c r="CX28" s="660"/>
      <c r="CY28" s="661"/>
      <c r="CZ28" s="664">
        <v>12</v>
      </c>
      <c r="DA28" s="692"/>
      <c r="DB28" s="692"/>
      <c r="DC28" s="694"/>
      <c r="DD28" s="668">
        <v>6611551</v>
      </c>
      <c r="DE28" s="660"/>
      <c r="DF28" s="660"/>
      <c r="DG28" s="660"/>
      <c r="DH28" s="660"/>
      <c r="DI28" s="660"/>
      <c r="DJ28" s="660"/>
      <c r="DK28" s="661"/>
      <c r="DL28" s="668">
        <v>6611551</v>
      </c>
      <c r="DM28" s="660"/>
      <c r="DN28" s="660"/>
      <c r="DO28" s="660"/>
      <c r="DP28" s="660"/>
      <c r="DQ28" s="660"/>
      <c r="DR28" s="660"/>
      <c r="DS28" s="660"/>
      <c r="DT28" s="660"/>
      <c r="DU28" s="660"/>
      <c r="DV28" s="661"/>
      <c r="DW28" s="664">
        <v>21.5</v>
      </c>
      <c r="DX28" s="692"/>
      <c r="DY28" s="692"/>
      <c r="DZ28" s="692"/>
      <c r="EA28" s="692"/>
      <c r="EB28" s="692"/>
      <c r="EC28" s="693"/>
    </row>
    <row r="29" spans="2:133" ht="11.25" customHeight="1" x14ac:dyDescent="0.15">
      <c r="B29" s="656" t="s">
        <v>302</v>
      </c>
      <c r="C29" s="657"/>
      <c r="D29" s="657"/>
      <c r="E29" s="657"/>
      <c r="F29" s="657"/>
      <c r="G29" s="657"/>
      <c r="H29" s="657"/>
      <c r="I29" s="657"/>
      <c r="J29" s="657"/>
      <c r="K29" s="657"/>
      <c r="L29" s="657"/>
      <c r="M29" s="657"/>
      <c r="N29" s="657"/>
      <c r="O29" s="657"/>
      <c r="P29" s="657"/>
      <c r="Q29" s="658"/>
      <c r="R29" s="659">
        <v>290081</v>
      </c>
      <c r="S29" s="660"/>
      <c r="T29" s="660"/>
      <c r="U29" s="660"/>
      <c r="V29" s="660"/>
      <c r="W29" s="660"/>
      <c r="X29" s="660"/>
      <c r="Y29" s="661"/>
      <c r="Z29" s="662">
        <v>0.5</v>
      </c>
      <c r="AA29" s="662"/>
      <c r="AB29" s="662"/>
      <c r="AC29" s="662"/>
      <c r="AD29" s="663" t="s">
        <v>129</v>
      </c>
      <c r="AE29" s="663"/>
      <c r="AF29" s="663"/>
      <c r="AG29" s="663"/>
      <c r="AH29" s="663"/>
      <c r="AI29" s="663"/>
      <c r="AJ29" s="663"/>
      <c r="AK29" s="663"/>
      <c r="AL29" s="664" t="s">
        <v>129</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303</v>
      </c>
      <c r="CE29" s="698"/>
      <c r="CF29" s="656" t="s">
        <v>304</v>
      </c>
      <c r="CG29" s="657"/>
      <c r="CH29" s="657"/>
      <c r="CI29" s="657"/>
      <c r="CJ29" s="657"/>
      <c r="CK29" s="657"/>
      <c r="CL29" s="657"/>
      <c r="CM29" s="657"/>
      <c r="CN29" s="657"/>
      <c r="CO29" s="657"/>
      <c r="CP29" s="657"/>
      <c r="CQ29" s="658"/>
      <c r="CR29" s="659">
        <v>6715998</v>
      </c>
      <c r="CS29" s="680"/>
      <c r="CT29" s="680"/>
      <c r="CU29" s="680"/>
      <c r="CV29" s="680"/>
      <c r="CW29" s="680"/>
      <c r="CX29" s="680"/>
      <c r="CY29" s="681"/>
      <c r="CZ29" s="664">
        <v>12</v>
      </c>
      <c r="DA29" s="692"/>
      <c r="DB29" s="692"/>
      <c r="DC29" s="694"/>
      <c r="DD29" s="668">
        <v>6611551</v>
      </c>
      <c r="DE29" s="680"/>
      <c r="DF29" s="680"/>
      <c r="DG29" s="680"/>
      <c r="DH29" s="680"/>
      <c r="DI29" s="680"/>
      <c r="DJ29" s="680"/>
      <c r="DK29" s="681"/>
      <c r="DL29" s="668">
        <v>6611551</v>
      </c>
      <c r="DM29" s="680"/>
      <c r="DN29" s="680"/>
      <c r="DO29" s="680"/>
      <c r="DP29" s="680"/>
      <c r="DQ29" s="680"/>
      <c r="DR29" s="680"/>
      <c r="DS29" s="680"/>
      <c r="DT29" s="680"/>
      <c r="DU29" s="680"/>
      <c r="DV29" s="681"/>
      <c r="DW29" s="664">
        <v>21.5</v>
      </c>
      <c r="DX29" s="692"/>
      <c r="DY29" s="692"/>
      <c r="DZ29" s="692"/>
      <c r="EA29" s="692"/>
      <c r="EB29" s="692"/>
      <c r="EC29" s="693"/>
    </row>
    <row r="30" spans="2:133" ht="11.25" customHeight="1" x14ac:dyDescent="0.15">
      <c r="B30" s="656" t="s">
        <v>305</v>
      </c>
      <c r="C30" s="657"/>
      <c r="D30" s="657"/>
      <c r="E30" s="657"/>
      <c r="F30" s="657"/>
      <c r="G30" s="657"/>
      <c r="H30" s="657"/>
      <c r="I30" s="657"/>
      <c r="J30" s="657"/>
      <c r="K30" s="657"/>
      <c r="L30" s="657"/>
      <c r="M30" s="657"/>
      <c r="N30" s="657"/>
      <c r="O30" s="657"/>
      <c r="P30" s="657"/>
      <c r="Q30" s="658"/>
      <c r="R30" s="659">
        <v>9526697</v>
      </c>
      <c r="S30" s="660"/>
      <c r="T30" s="660"/>
      <c r="U30" s="660"/>
      <c r="V30" s="660"/>
      <c r="W30" s="660"/>
      <c r="X30" s="660"/>
      <c r="Y30" s="661"/>
      <c r="Z30" s="662">
        <v>16.100000000000001</v>
      </c>
      <c r="AA30" s="662"/>
      <c r="AB30" s="662"/>
      <c r="AC30" s="662"/>
      <c r="AD30" s="663" t="s">
        <v>129</v>
      </c>
      <c r="AE30" s="663"/>
      <c r="AF30" s="663"/>
      <c r="AG30" s="663"/>
      <c r="AH30" s="663"/>
      <c r="AI30" s="663"/>
      <c r="AJ30" s="663"/>
      <c r="AK30" s="663"/>
      <c r="AL30" s="664" t="s">
        <v>129</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306</v>
      </c>
      <c r="BH30" s="695"/>
      <c r="BI30" s="695"/>
      <c r="BJ30" s="695"/>
      <c r="BK30" s="695"/>
      <c r="BL30" s="695"/>
      <c r="BM30" s="695"/>
      <c r="BN30" s="695"/>
      <c r="BO30" s="695"/>
      <c r="BP30" s="695"/>
      <c r="BQ30" s="696"/>
      <c r="BR30" s="641" t="s">
        <v>307</v>
      </c>
      <c r="BS30" s="695"/>
      <c r="BT30" s="695"/>
      <c r="BU30" s="695"/>
      <c r="BV30" s="695"/>
      <c r="BW30" s="695"/>
      <c r="BX30" s="695"/>
      <c r="BY30" s="695"/>
      <c r="BZ30" s="695"/>
      <c r="CA30" s="695"/>
      <c r="CB30" s="696"/>
      <c r="CD30" s="699"/>
      <c r="CE30" s="700"/>
      <c r="CF30" s="656" t="s">
        <v>308</v>
      </c>
      <c r="CG30" s="657"/>
      <c r="CH30" s="657"/>
      <c r="CI30" s="657"/>
      <c r="CJ30" s="657"/>
      <c r="CK30" s="657"/>
      <c r="CL30" s="657"/>
      <c r="CM30" s="657"/>
      <c r="CN30" s="657"/>
      <c r="CO30" s="657"/>
      <c r="CP30" s="657"/>
      <c r="CQ30" s="658"/>
      <c r="CR30" s="659">
        <v>6496819</v>
      </c>
      <c r="CS30" s="660"/>
      <c r="CT30" s="660"/>
      <c r="CU30" s="660"/>
      <c r="CV30" s="660"/>
      <c r="CW30" s="660"/>
      <c r="CX30" s="660"/>
      <c r="CY30" s="661"/>
      <c r="CZ30" s="664">
        <v>11.6</v>
      </c>
      <c r="DA30" s="692"/>
      <c r="DB30" s="692"/>
      <c r="DC30" s="694"/>
      <c r="DD30" s="668">
        <v>6392372</v>
      </c>
      <c r="DE30" s="660"/>
      <c r="DF30" s="660"/>
      <c r="DG30" s="660"/>
      <c r="DH30" s="660"/>
      <c r="DI30" s="660"/>
      <c r="DJ30" s="660"/>
      <c r="DK30" s="661"/>
      <c r="DL30" s="668">
        <v>6392372</v>
      </c>
      <c r="DM30" s="660"/>
      <c r="DN30" s="660"/>
      <c r="DO30" s="660"/>
      <c r="DP30" s="660"/>
      <c r="DQ30" s="660"/>
      <c r="DR30" s="660"/>
      <c r="DS30" s="660"/>
      <c r="DT30" s="660"/>
      <c r="DU30" s="660"/>
      <c r="DV30" s="661"/>
      <c r="DW30" s="664">
        <v>20.8</v>
      </c>
      <c r="DX30" s="692"/>
      <c r="DY30" s="692"/>
      <c r="DZ30" s="692"/>
      <c r="EA30" s="692"/>
      <c r="EB30" s="692"/>
      <c r="EC30" s="693"/>
    </row>
    <row r="31" spans="2:133" ht="11.25" customHeight="1" x14ac:dyDescent="0.15">
      <c r="B31" s="672" t="s">
        <v>309</v>
      </c>
      <c r="C31" s="673"/>
      <c r="D31" s="673"/>
      <c r="E31" s="673"/>
      <c r="F31" s="673"/>
      <c r="G31" s="673"/>
      <c r="H31" s="673"/>
      <c r="I31" s="673"/>
      <c r="J31" s="673"/>
      <c r="K31" s="673"/>
      <c r="L31" s="673"/>
      <c r="M31" s="673"/>
      <c r="N31" s="673"/>
      <c r="O31" s="673"/>
      <c r="P31" s="673"/>
      <c r="Q31" s="674"/>
      <c r="R31" s="659" t="s">
        <v>129</v>
      </c>
      <c r="S31" s="660"/>
      <c r="T31" s="660"/>
      <c r="U31" s="660"/>
      <c r="V31" s="660"/>
      <c r="W31" s="660"/>
      <c r="X31" s="660"/>
      <c r="Y31" s="661"/>
      <c r="Z31" s="662" t="s">
        <v>129</v>
      </c>
      <c r="AA31" s="662"/>
      <c r="AB31" s="662"/>
      <c r="AC31" s="662"/>
      <c r="AD31" s="663" t="s">
        <v>129</v>
      </c>
      <c r="AE31" s="663"/>
      <c r="AF31" s="663"/>
      <c r="AG31" s="663"/>
      <c r="AH31" s="663"/>
      <c r="AI31" s="663"/>
      <c r="AJ31" s="663"/>
      <c r="AK31" s="663"/>
      <c r="AL31" s="664" t="s">
        <v>129</v>
      </c>
      <c r="AM31" s="665"/>
      <c r="AN31" s="665"/>
      <c r="AO31" s="666"/>
      <c r="AP31" s="707" t="s">
        <v>310</v>
      </c>
      <c r="AQ31" s="708"/>
      <c r="AR31" s="708"/>
      <c r="AS31" s="708"/>
      <c r="AT31" s="713" t="s">
        <v>311</v>
      </c>
      <c r="AU31" s="214"/>
      <c r="AV31" s="214"/>
      <c r="AW31" s="214"/>
      <c r="AX31" s="645" t="s">
        <v>186</v>
      </c>
      <c r="AY31" s="646"/>
      <c r="AZ31" s="646"/>
      <c r="BA31" s="646"/>
      <c r="BB31" s="646"/>
      <c r="BC31" s="646"/>
      <c r="BD31" s="646"/>
      <c r="BE31" s="646"/>
      <c r="BF31" s="647"/>
      <c r="BG31" s="706">
        <v>98.9</v>
      </c>
      <c r="BH31" s="703"/>
      <c r="BI31" s="703"/>
      <c r="BJ31" s="703"/>
      <c r="BK31" s="703"/>
      <c r="BL31" s="703"/>
      <c r="BM31" s="654">
        <v>95</v>
      </c>
      <c r="BN31" s="703"/>
      <c r="BO31" s="703"/>
      <c r="BP31" s="703"/>
      <c r="BQ31" s="704"/>
      <c r="BR31" s="706">
        <v>98.8</v>
      </c>
      <c r="BS31" s="703"/>
      <c r="BT31" s="703"/>
      <c r="BU31" s="703"/>
      <c r="BV31" s="703"/>
      <c r="BW31" s="703"/>
      <c r="BX31" s="654">
        <v>94.7</v>
      </c>
      <c r="BY31" s="703"/>
      <c r="BZ31" s="703"/>
      <c r="CA31" s="703"/>
      <c r="CB31" s="704"/>
      <c r="CD31" s="699"/>
      <c r="CE31" s="700"/>
      <c r="CF31" s="656" t="s">
        <v>312</v>
      </c>
      <c r="CG31" s="657"/>
      <c r="CH31" s="657"/>
      <c r="CI31" s="657"/>
      <c r="CJ31" s="657"/>
      <c r="CK31" s="657"/>
      <c r="CL31" s="657"/>
      <c r="CM31" s="657"/>
      <c r="CN31" s="657"/>
      <c r="CO31" s="657"/>
      <c r="CP31" s="657"/>
      <c r="CQ31" s="658"/>
      <c r="CR31" s="659">
        <v>219179</v>
      </c>
      <c r="CS31" s="680"/>
      <c r="CT31" s="680"/>
      <c r="CU31" s="680"/>
      <c r="CV31" s="680"/>
      <c r="CW31" s="680"/>
      <c r="CX31" s="680"/>
      <c r="CY31" s="681"/>
      <c r="CZ31" s="664">
        <v>0.4</v>
      </c>
      <c r="DA31" s="692"/>
      <c r="DB31" s="692"/>
      <c r="DC31" s="694"/>
      <c r="DD31" s="668">
        <v>219179</v>
      </c>
      <c r="DE31" s="680"/>
      <c r="DF31" s="680"/>
      <c r="DG31" s="680"/>
      <c r="DH31" s="680"/>
      <c r="DI31" s="680"/>
      <c r="DJ31" s="680"/>
      <c r="DK31" s="681"/>
      <c r="DL31" s="668">
        <v>219179</v>
      </c>
      <c r="DM31" s="680"/>
      <c r="DN31" s="680"/>
      <c r="DO31" s="680"/>
      <c r="DP31" s="680"/>
      <c r="DQ31" s="680"/>
      <c r="DR31" s="680"/>
      <c r="DS31" s="680"/>
      <c r="DT31" s="680"/>
      <c r="DU31" s="680"/>
      <c r="DV31" s="681"/>
      <c r="DW31" s="664">
        <v>0.7</v>
      </c>
      <c r="DX31" s="692"/>
      <c r="DY31" s="692"/>
      <c r="DZ31" s="692"/>
      <c r="EA31" s="692"/>
      <c r="EB31" s="692"/>
      <c r="EC31" s="693"/>
    </row>
    <row r="32" spans="2:133" ht="11.25" customHeight="1" x14ac:dyDescent="0.15">
      <c r="B32" s="656" t="s">
        <v>313</v>
      </c>
      <c r="C32" s="657"/>
      <c r="D32" s="657"/>
      <c r="E32" s="657"/>
      <c r="F32" s="657"/>
      <c r="G32" s="657"/>
      <c r="H32" s="657"/>
      <c r="I32" s="657"/>
      <c r="J32" s="657"/>
      <c r="K32" s="657"/>
      <c r="L32" s="657"/>
      <c r="M32" s="657"/>
      <c r="N32" s="657"/>
      <c r="O32" s="657"/>
      <c r="P32" s="657"/>
      <c r="Q32" s="658"/>
      <c r="R32" s="659">
        <v>4075065</v>
      </c>
      <c r="S32" s="660"/>
      <c r="T32" s="660"/>
      <c r="U32" s="660"/>
      <c r="V32" s="660"/>
      <c r="W32" s="660"/>
      <c r="X32" s="660"/>
      <c r="Y32" s="661"/>
      <c r="Z32" s="662">
        <v>6.9</v>
      </c>
      <c r="AA32" s="662"/>
      <c r="AB32" s="662"/>
      <c r="AC32" s="662"/>
      <c r="AD32" s="663" t="s">
        <v>129</v>
      </c>
      <c r="AE32" s="663"/>
      <c r="AF32" s="663"/>
      <c r="AG32" s="663"/>
      <c r="AH32" s="663"/>
      <c r="AI32" s="663"/>
      <c r="AJ32" s="663"/>
      <c r="AK32" s="663"/>
      <c r="AL32" s="664" t="s">
        <v>129</v>
      </c>
      <c r="AM32" s="665"/>
      <c r="AN32" s="665"/>
      <c r="AO32" s="666"/>
      <c r="AP32" s="709"/>
      <c r="AQ32" s="710"/>
      <c r="AR32" s="710"/>
      <c r="AS32" s="710"/>
      <c r="AT32" s="714"/>
      <c r="AU32" s="210" t="s">
        <v>314</v>
      </c>
      <c r="AX32" s="656" t="s">
        <v>315</v>
      </c>
      <c r="AY32" s="657"/>
      <c r="AZ32" s="657"/>
      <c r="BA32" s="657"/>
      <c r="BB32" s="657"/>
      <c r="BC32" s="657"/>
      <c r="BD32" s="657"/>
      <c r="BE32" s="657"/>
      <c r="BF32" s="658"/>
      <c r="BG32" s="716">
        <v>99.4</v>
      </c>
      <c r="BH32" s="680"/>
      <c r="BI32" s="680"/>
      <c r="BJ32" s="680"/>
      <c r="BK32" s="680"/>
      <c r="BL32" s="680"/>
      <c r="BM32" s="665">
        <v>97.2</v>
      </c>
      <c r="BN32" s="680"/>
      <c r="BO32" s="680"/>
      <c r="BP32" s="680"/>
      <c r="BQ32" s="705"/>
      <c r="BR32" s="716">
        <v>99.3</v>
      </c>
      <c r="BS32" s="680"/>
      <c r="BT32" s="680"/>
      <c r="BU32" s="680"/>
      <c r="BV32" s="680"/>
      <c r="BW32" s="680"/>
      <c r="BX32" s="665">
        <v>97.1</v>
      </c>
      <c r="BY32" s="680"/>
      <c r="BZ32" s="680"/>
      <c r="CA32" s="680"/>
      <c r="CB32" s="705"/>
      <c r="CD32" s="701"/>
      <c r="CE32" s="702"/>
      <c r="CF32" s="656" t="s">
        <v>316</v>
      </c>
      <c r="CG32" s="657"/>
      <c r="CH32" s="657"/>
      <c r="CI32" s="657"/>
      <c r="CJ32" s="657"/>
      <c r="CK32" s="657"/>
      <c r="CL32" s="657"/>
      <c r="CM32" s="657"/>
      <c r="CN32" s="657"/>
      <c r="CO32" s="657"/>
      <c r="CP32" s="657"/>
      <c r="CQ32" s="658"/>
      <c r="CR32" s="659" t="s">
        <v>129</v>
      </c>
      <c r="CS32" s="660"/>
      <c r="CT32" s="660"/>
      <c r="CU32" s="660"/>
      <c r="CV32" s="660"/>
      <c r="CW32" s="660"/>
      <c r="CX32" s="660"/>
      <c r="CY32" s="661"/>
      <c r="CZ32" s="664" t="s">
        <v>129</v>
      </c>
      <c r="DA32" s="692"/>
      <c r="DB32" s="692"/>
      <c r="DC32" s="694"/>
      <c r="DD32" s="668" t="s">
        <v>129</v>
      </c>
      <c r="DE32" s="660"/>
      <c r="DF32" s="660"/>
      <c r="DG32" s="660"/>
      <c r="DH32" s="660"/>
      <c r="DI32" s="660"/>
      <c r="DJ32" s="660"/>
      <c r="DK32" s="661"/>
      <c r="DL32" s="668" t="s">
        <v>129</v>
      </c>
      <c r="DM32" s="660"/>
      <c r="DN32" s="660"/>
      <c r="DO32" s="660"/>
      <c r="DP32" s="660"/>
      <c r="DQ32" s="660"/>
      <c r="DR32" s="660"/>
      <c r="DS32" s="660"/>
      <c r="DT32" s="660"/>
      <c r="DU32" s="660"/>
      <c r="DV32" s="661"/>
      <c r="DW32" s="664" t="s">
        <v>129</v>
      </c>
      <c r="DX32" s="692"/>
      <c r="DY32" s="692"/>
      <c r="DZ32" s="692"/>
      <c r="EA32" s="692"/>
      <c r="EB32" s="692"/>
      <c r="EC32" s="693"/>
    </row>
    <row r="33" spans="2:133" ht="11.25" customHeight="1" x14ac:dyDescent="0.15">
      <c r="B33" s="656" t="s">
        <v>317</v>
      </c>
      <c r="C33" s="657"/>
      <c r="D33" s="657"/>
      <c r="E33" s="657"/>
      <c r="F33" s="657"/>
      <c r="G33" s="657"/>
      <c r="H33" s="657"/>
      <c r="I33" s="657"/>
      <c r="J33" s="657"/>
      <c r="K33" s="657"/>
      <c r="L33" s="657"/>
      <c r="M33" s="657"/>
      <c r="N33" s="657"/>
      <c r="O33" s="657"/>
      <c r="P33" s="657"/>
      <c r="Q33" s="658"/>
      <c r="R33" s="659">
        <v>161804</v>
      </c>
      <c r="S33" s="660"/>
      <c r="T33" s="660"/>
      <c r="U33" s="660"/>
      <c r="V33" s="660"/>
      <c r="W33" s="660"/>
      <c r="X33" s="660"/>
      <c r="Y33" s="661"/>
      <c r="Z33" s="662">
        <v>0.3</v>
      </c>
      <c r="AA33" s="662"/>
      <c r="AB33" s="662"/>
      <c r="AC33" s="662"/>
      <c r="AD33" s="663">
        <v>18940</v>
      </c>
      <c r="AE33" s="663"/>
      <c r="AF33" s="663"/>
      <c r="AG33" s="663"/>
      <c r="AH33" s="663"/>
      <c r="AI33" s="663"/>
      <c r="AJ33" s="663"/>
      <c r="AK33" s="663"/>
      <c r="AL33" s="664">
        <v>0.1</v>
      </c>
      <c r="AM33" s="665"/>
      <c r="AN33" s="665"/>
      <c r="AO33" s="666"/>
      <c r="AP33" s="711"/>
      <c r="AQ33" s="712"/>
      <c r="AR33" s="712"/>
      <c r="AS33" s="712"/>
      <c r="AT33" s="715"/>
      <c r="AU33" s="215"/>
      <c r="AV33" s="215"/>
      <c r="AW33" s="215"/>
      <c r="AX33" s="682" t="s">
        <v>318</v>
      </c>
      <c r="AY33" s="683"/>
      <c r="AZ33" s="683"/>
      <c r="BA33" s="683"/>
      <c r="BB33" s="683"/>
      <c r="BC33" s="683"/>
      <c r="BD33" s="683"/>
      <c r="BE33" s="683"/>
      <c r="BF33" s="684"/>
      <c r="BG33" s="717">
        <v>98.2</v>
      </c>
      <c r="BH33" s="718"/>
      <c r="BI33" s="718"/>
      <c r="BJ33" s="718"/>
      <c r="BK33" s="718"/>
      <c r="BL33" s="718"/>
      <c r="BM33" s="719">
        <v>92.1</v>
      </c>
      <c r="BN33" s="718"/>
      <c r="BO33" s="718"/>
      <c r="BP33" s="718"/>
      <c r="BQ33" s="720"/>
      <c r="BR33" s="717">
        <v>98.2</v>
      </c>
      <c r="BS33" s="718"/>
      <c r="BT33" s="718"/>
      <c r="BU33" s="718"/>
      <c r="BV33" s="718"/>
      <c r="BW33" s="718"/>
      <c r="BX33" s="719">
        <v>91.5</v>
      </c>
      <c r="BY33" s="718"/>
      <c r="BZ33" s="718"/>
      <c r="CA33" s="718"/>
      <c r="CB33" s="720"/>
      <c r="CD33" s="656" t="s">
        <v>319</v>
      </c>
      <c r="CE33" s="657"/>
      <c r="CF33" s="657"/>
      <c r="CG33" s="657"/>
      <c r="CH33" s="657"/>
      <c r="CI33" s="657"/>
      <c r="CJ33" s="657"/>
      <c r="CK33" s="657"/>
      <c r="CL33" s="657"/>
      <c r="CM33" s="657"/>
      <c r="CN33" s="657"/>
      <c r="CO33" s="657"/>
      <c r="CP33" s="657"/>
      <c r="CQ33" s="658"/>
      <c r="CR33" s="659">
        <v>22844078</v>
      </c>
      <c r="CS33" s="680"/>
      <c r="CT33" s="680"/>
      <c r="CU33" s="680"/>
      <c r="CV33" s="680"/>
      <c r="CW33" s="680"/>
      <c r="CX33" s="680"/>
      <c r="CY33" s="681"/>
      <c r="CZ33" s="664">
        <v>40.799999999999997</v>
      </c>
      <c r="DA33" s="692"/>
      <c r="DB33" s="692"/>
      <c r="DC33" s="694"/>
      <c r="DD33" s="668">
        <v>17113094</v>
      </c>
      <c r="DE33" s="680"/>
      <c r="DF33" s="680"/>
      <c r="DG33" s="680"/>
      <c r="DH33" s="680"/>
      <c r="DI33" s="680"/>
      <c r="DJ33" s="680"/>
      <c r="DK33" s="681"/>
      <c r="DL33" s="668">
        <v>10969210</v>
      </c>
      <c r="DM33" s="680"/>
      <c r="DN33" s="680"/>
      <c r="DO33" s="680"/>
      <c r="DP33" s="680"/>
      <c r="DQ33" s="680"/>
      <c r="DR33" s="680"/>
      <c r="DS33" s="680"/>
      <c r="DT33" s="680"/>
      <c r="DU33" s="680"/>
      <c r="DV33" s="681"/>
      <c r="DW33" s="664">
        <v>35.700000000000003</v>
      </c>
      <c r="DX33" s="692"/>
      <c r="DY33" s="692"/>
      <c r="DZ33" s="692"/>
      <c r="EA33" s="692"/>
      <c r="EB33" s="692"/>
      <c r="EC33" s="693"/>
    </row>
    <row r="34" spans="2:133" ht="11.25" customHeight="1" x14ac:dyDescent="0.15">
      <c r="B34" s="656" t="s">
        <v>320</v>
      </c>
      <c r="C34" s="657"/>
      <c r="D34" s="657"/>
      <c r="E34" s="657"/>
      <c r="F34" s="657"/>
      <c r="G34" s="657"/>
      <c r="H34" s="657"/>
      <c r="I34" s="657"/>
      <c r="J34" s="657"/>
      <c r="K34" s="657"/>
      <c r="L34" s="657"/>
      <c r="M34" s="657"/>
      <c r="N34" s="657"/>
      <c r="O34" s="657"/>
      <c r="P34" s="657"/>
      <c r="Q34" s="658"/>
      <c r="R34" s="659">
        <v>442882</v>
      </c>
      <c r="S34" s="660"/>
      <c r="T34" s="660"/>
      <c r="U34" s="660"/>
      <c r="V34" s="660"/>
      <c r="W34" s="660"/>
      <c r="X34" s="660"/>
      <c r="Y34" s="661"/>
      <c r="Z34" s="662">
        <v>0.7</v>
      </c>
      <c r="AA34" s="662"/>
      <c r="AB34" s="662"/>
      <c r="AC34" s="662"/>
      <c r="AD34" s="663" t="s">
        <v>129</v>
      </c>
      <c r="AE34" s="663"/>
      <c r="AF34" s="663"/>
      <c r="AG34" s="663"/>
      <c r="AH34" s="663"/>
      <c r="AI34" s="663"/>
      <c r="AJ34" s="663"/>
      <c r="AK34" s="663"/>
      <c r="AL34" s="664" t="s">
        <v>129</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321</v>
      </c>
      <c r="CE34" s="657"/>
      <c r="CF34" s="657"/>
      <c r="CG34" s="657"/>
      <c r="CH34" s="657"/>
      <c r="CI34" s="657"/>
      <c r="CJ34" s="657"/>
      <c r="CK34" s="657"/>
      <c r="CL34" s="657"/>
      <c r="CM34" s="657"/>
      <c r="CN34" s="657"/>
      <c r="CO34" s="657"/>
      <c r="CP34" s="657"/>
      <c r="CQ34" s="658"/>
      <c r="CR34" s="659">
        <v>6893534</v>
      </c>
      <c r="CS34" s="660"/>
      <c r="CT34" s="660"/>
      <c r="CU34" s="660"/>
      <c r="CV34" s="660"/>
      <c r="CW34" s="660"/>
      <c r="CX34" s="660"/>
      <c r="CY34" s="661"/>
      <c r="CZ34" s="664">
        <v>12.3</v>
      </c>
      <c r="DA34" s="692"/>
      <c r="DB34" s="692"/>
      <c r="DC34" s="694"/>
      <c r="DD34" s="668">
        <v>4952469</v>
      </c>
      <c r="DE34" s="660"/>
      <c r="DF34" s="660"/>
      <c r="DG34" s="660"/>
      <c r="DH34" s="660"/>
      <c r="DI34" s="660"/>
      <c r="DJ34" s="660"/>
      <c r="DK34" s="661"/>
      <c r="DL34" s="668">
        <v>4298472</v>
      </c>
      <c r="DM34" s="660"/>
      <c r="DN34" s="660"/>
      <c r="DO34" s="660"/>
      <c r="DP34" s="660"/>
      <c r="DQ34" s="660"/>
      <c r="DR34" s="660"/>
      <c r="DS34" s="660"/>
      <c r="DT34" s="660"/>
      <c r="DU34" s="660"/>
      <c r="DV34" s="661"/>
      <c r="DW34" s="664">
        <v>14</v>
      </c>
      <c r="DX34" s="692"/>
      <c r="DY34" s="692"/>
      <c r="DZ34" s="692"/>
      <c r="EA34" s="692"/>
      <c r="EB34" s="692"/>
      <c r="EC34" s="693"/>
    </row>
    <row r="35" spans="2:133" ht="11.25" customHeight="1" x14ac:dyDescent="0.15">
      <c r="B35" s="656" t="s">
        <v>322</v>
      </c>
      <c r="C35" s="657"/>
      <c r="D35" s="657"/>
      <c r="E35" s="657"/>
      <c r="F35" s="657"/>
      <c r="G35" s="657"/>
      <c r="H35" s="657"/>
      <c r="I35" s="657"/>
      <c r="J35" s="657"/>
      <c r="K35" s="657"/>
      <c r="L35" s="657"/>
      <c r="M35" s="657"/>
      <c r="N35" s="657"/>
      <c r="O35" s="657"/>
      <c r="P35" s="657"/>
      <c r="Q35" s="658"/>
      <c r="R35" s="659">
        <v>2315453</v>
      </c>
      <c r="S35" s="660"/>
      <c r="T35" s="660"/>
      <c r="U35" s="660"/>
      <c r="V35" s="660"/>
      <c r="W35" s="660"/>
      <c r="X35" s="660"/>
      <c r="Y35" s="661"/>
      <c r="Z35" s="662">
        <v>3.9</v>
      </c>
      <c r="AA35" s="662"/>
      <c r="AB35" s="662"/>
      <c r="AC35" s="662"/>
      <c r="AD35" s="663" t="s">
        <v>129</v>
      </c>
      <c r="AE35" s="663"/>
      <c r="AF35" s="663"/>
      <c r="AG35" s="663"/>
      <c r="AH35" s="663"/>
      <c r="AI35" s="663"/>
      <c r="AJ35" s="663"/>
      <c r="AK35" s="663"/>
      <c r="AL35" s="664" t="s">
        <v>129</v>
      </c>
      <c r="AM35" s="665"/>
      <c r="AN35" s="665"/>
      <c r="AO35" s="666"/>
      <c r="AP35" s="218"/>
      <c r="AQ35" s="641" t="s">
        <v>323</v>
      </c>
      <c r="AR35" s="642"/>
      <c r="AS35" s="642"/>
      <c r="AT35" s="642"/>
      <c r="AU35" s="642"/>
      <c r="AV35" s="642"/>
      <c r="AW35" s="642"/>
      <c r="AX35" s="642"/>
      <c r="AY35" s="642"/>
      <c r="AZ35" s="642"/>
      <c r="BA35" s="642"/>
      <c r="BB35" s="642"/>
      <c r="BC35" s="642"/>
      <c r="BD35" s="642"/>
      <c r="BE35" s="642"/>
      <c r="BF35" s="643"/>
      <c r="BG35" s="641" t="s">
        <v>324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325</v>
      </c>
      <c r="CE35" s="657"/>
      <c r="CF35" s="657"/>
      <c r="CG35" s="657"/>
      <c r="CH35" s="657"/>
      <c r="CI35" s="657"/>
      <c r="CJ35" s="657"/>
      <c r="CK35" s="657"/>
      <c r="CL35" s="657"/>
      <c r="CM35" s="657"/>
      <c r="CN35" s="657"/>
      <c r="CO35" s="657"/>
      <c r="CP35" s="657"/>
      <c r="CQ35" s="658"/>
      <c r="CR35" s="659">
        <v>1917894</v>
      </c>
      <c r="CS35" s="680"/>
      <c r="CT35" s="680"/>
      <c r="CU35" s="680"/>
      <c r="CV35" s="680"/>
      <c r="CW35" s="680"/>
      <c r="CX35" s="680"/>
      <c r="CY35" s="681"/>
      <c r="CZ35" s="664">
        <v>3.4</v>
      </c>
      <c r="DA35" s="692"/>
      <c r="DB35" s="692"/>
      <c r="DC35" s="694"/>
      <c r="DD35" s="668">
        <v>1558611</v>
      </c>
      <c r="DE35" s="680"/>
      <c r="DF35" s="680"/>
      <c r="DG35" s="680"/>
      <c r="DH35" s="680"/>
      <c r="DI35" s="680"/>
      <c r="DJ35" s="680"/>
      <c r="DK35" s="681"/>
      <c r="DL35" s="668">
        <v>744852</v>
      </c>
      <c r="DM35" s="680"/>
      <c r="DN35" s="680"/>
      <c r="DO35" s="680"/>
      <c r="DP35" s="680"/>
      <c r="DQ35" s="680"/>
      <c r="DR35" s="680"/>
      <c r="DS35" s="680"/>
      <c r="DT35" s="680"/>
      <c r="DU35" s="680"/>
      <c r="DV35" s="681"/>
      <c r="DW35" s="664">
        <v>2.4</v>
      </c>
      <c r="DX35" s="692"/>
      <c r="DY35" s="692"/>
      <c r="DZ35" s="692"/>
      <c r="EA35" s="692"/>
      <c r="EB35" s="692"/>
      <c r="EC35" s="693"/>
    </row>
    <row r="36" spans="2:133" ht="11.25" customHeight="1" x14ac:dyDescent="0.15">
      <c r="B36" s="656" t="s">
        <v>326</v>
      </c>
      <c r="C36" s="657"/>
      <c r="D36" s="657"/>
      <c r="E36" s="657"/>
      <c r="F36" s="657"/>
      <c r="G36" s="657"/>
      <c r="H36" s="657"/>
      <c r="I36" s="657"/>
      <c r="J36" s="657"/>
      <c r="K36" s="657"/>
      <c r="L36" s="657"/>
      <c r="M36" s="657"/>
      <c r="N36" s="657"/>
      <c r="O36" s="657"/>
      <c r="P36" s="657"/>
      <c r="Q36" s="658"/>
      <c r="R36" s="659">
        <v>2666768</v>
      </c>
      <c r="S36" s="660"/>
      <c r="T36" s="660"/>
      <c r="U36" s="660"/>
      <c r="V36" s="660"/>
      <c r="W36" s="660"/>
      <c r="X36" s="660"/>
      <c r="Y36" s="661"/>
      <c r="Z36" s="662">
        <v>4.5</v>
      </c>
      <c r="AA36" s="662"/>
      <c r="AB36" s="662"/>
      <c r="AC36" s="662"/>
      <c r="AD36" s="663" t="s">
        <v>129</v>
      </c>
      <c r="AE36" s="663"/>
      <c r="AF36" s="663"/>
      <c r="AG36" s="663"/>
      <c r="AH36" s="663"/>
      <c r="AI36" s="663"/>
      <c r="AJ36" s="663"/>
      <c r="AK36" s="663"/>
      <c r="AL36" s="664" t="s">
        <v>129</v>
      </c>
      <c r="AM36" s="665"/>
      <c r="AN36" s="665"/>
      <c r="AO36" s="666"/>
      <c r="AP36" s="218"/>
      <c r="AQ36" s="725" t="s">
        <v>327</v>
      </c>
      <c r="AR36" s="726"/>
      <c r="AS36" s="726"/>
      <c r="AT36" s="726"/>
      <c r="AU36" s="726"/>
      <c r="AV36" s="726"/>
      <c r="AW36" s="726"/>
      <c r="AX36" s="726"/>
      <c r="AY36" s="727"/>
      <c r="AZ36" s="648">
        <v>6853614</v>
      </c>
      <c r="BA36" s="649"/>
      <c r="BB36" s="649"/>
      <c r="BC36" s="649"/>
      <c r="BD36" s="649"/>
      <c r="BE36" s="649"/>
      <c r="BF36" s="721"/>
      <c r="BG36" s="645" t="s">
        <v>328</v>
      </c>
      <c r="BH36" s="646"/>
      <c r="BI36" s="646"/>
      <c r="BJ36" s="646"/>
      <c r="BK36" s="646"/>
      <c r="BL36" s="646"/>
      <c r="BM36" s="646"/>
      <c r="BN36" s="646"/>
      <c r="BO36" s="646"/>
      <c r="BP36" s="646"/>
      <c r="BQ36" s="646"/>
      <c r="BR36" s="646"/>
      <c r="BS36" s="646"/>
      <c r="BT36" s="646"/>
      <c r="BU36" s="647"/>
      <c r="BV36" s="648">
        <v>720782</v>
      </c>
      <c r="BW36" s="649"/>
      <c r="BX36" s="649"/>
      <c r="BY36" s="649"/>
      <c r="BZ36" s="649"/>
      <c r="CA36" s="649"/>
      <c r="CB36" s="721"/>
      <c r="CD36" s="656" t="s">
        <v>329</v>
      </c>
      <c r="CE36" s="657"/>
      <c r="CF36" s="657"/>
      <c r="CG36" s="657"/>
      <c r="CH36" s="657"/>
      <c r="CI36" s="657"/>
      <c r="CJ36" s="657"/>
      <c r="CK36" s="657"/>
      <c r="CL36" s="657"/>
      <c r="CM36" s="657"/>
      <c r="CN36" s="657"/>
      <c r="CO36" s="657"/>
      <c r="CP36" s="657"/>
      <c r="CQ36" s="658"/>
      <c r="CR36" s="659">
        <v>5299525</v>
      </c>
      <c r="CS36" s="660"/>
      <c r="CT36" s="660"/>
      <c r="CU36" s="660"/>
      <c r="CV36" s="660"/>
      <c r="CW36" s="660"/>
      <c r="CX36" s="660"/>
      <c r="CY36" s="661"/>
      <c r="CZ36" s="664">
        <v>9.5</v>
      </c>
      <c r="DA36" s="692"/>
      <c r="DB36" s="692"/>
      <c r="DC36" s="694"/>
      <c r="DD36" s="668">
        <v>4317479</v>
      </c>
      <c r="DE36" s="660"/>
      <c r="DF36" s="660"/>
      <c r="DG36" s="660"/>
      <c r="DH36" s="660"/>
      <c r="DI36" s="660"/>
      <c r="DJ36" s="660"/>
      <c r="DK36" s="661"/>
      <c r="DL36" s="668">
        <v>2096585</v>
      </c>
      <c r="DM36" s="660"/>
      <c r="DN36" s="660"/>
      <c r="DO36" s="660"/>
      <c r="DP36" s="660"/>
      <c r="DQ36" s="660"/>
      <c r="DR36" s="660"/>
      <c r="DS36" s="660"/>
      <c r="DT36" s="660"/>
      <c r="DU36" s="660"/>
      <c r="DV36" s="661"/>
      <c r="DW36" s="664">
        <v>6.8</v>
      </c>
      <c r="DX36" s="692"/>
      <c r="DY36" s="692"/>
      <c r="DZ36" s="692"/>
      <c r="EA36" s="692"/>
      <c r="EB36" s="692"/>
      <c r="EC36" s="693"/>
    </row>
    <row r="37" spans="2:133" ht="11.25" customHeight="1" x14ac:dyDescent="0.15">
      <c r="B37" s="656" t="s">
        <v>330</v>
      </c>
      <c r="C37" s="657"/>
      <c r="D37" s="657"/>
      <c r="E37" s="657"/>
      <c r="F37" s="657"/>
      <c r="G37" s="657"/>
      <c r="H37" s="657"/>
      <c r="I37" s="657"/>
      <c r="J37" s="657"/>
      <c r="K37" s="657"/>
      <c r="L37" s="657"/>
      <c r="M37" s="657"/>
      <c r="N37" s="657"/>
      <c r="O37" s="657"/>
      <c r="P37" s="657"/>
      <c r="Q37" s="658"/>
      <c r="R37" s="659">
        <v>2399297</v>
      </c>
      <c r="S37" s="660"/>
      <c r="T37" s="660"/>
      <c r="U37" s="660"/>
      <c r="V37" s="660"/>
      <c r="W37" s="660"/>
      <c r="X37" s="660"/>
      <c r="Y37" s="661"/>
      <c r="Z37" s="662">
        <v>4.0999999999999996</v>
      </c>
      <c r="AA37" s="662"/>
      <c r="AB37" s="662"/>
      <c r="AC37" s="662"/>
      <c r="AD37" s="663">
        <v>2459</v>
      </c>
      <c r="AE37" s="663"/>
      <c r="AF37" s="663"/>
      <c r="AG37" s="663"/>
      <c r="AH37" s="663"/>
      <c r="AI37" s="663"/>
      <c r="AJ37" s="663"/>
      <c r="AK37" s="663"/>
      <c r="AL37" s="664">
        <v>0</v>
      </c>
      <c r="AM37" s="665"/>
      <c r="AN37" s="665"/>
      <c r="AO37" s="666"/>
      <c r="AQ37" s="722" t="s">
        <v>331</v>
      </c>
      <c r="AR37" s="723"/>
      <c r="AS37" s="723"/>
      <c r="AT37" s="723"/>
      <c r="AU37" s="723"/>
      <c r="AV37" s="723"/>
      <c r="AW37" s="723"/>
      <c r="AX37" s="723"/>
      <c r="AY37" s="724"/>
      <c r="AZ37" s="659">
        <v>1298348</v>
      </c>
      <c r="BA37" s="660"/>
      <c r="BB37" s="660"/>
      <c r="BC37" s="660"/>
      <c r="BD37" s="680"/>
      <c r="BE37" s="680"/>
      <c r="BF37" s="705"/>
      <c r="BG37" s="656" t="s">
        <v>332</v>
      </c>
      <c r="BH37" s="657"/>
      <c r="BI37" s="657"/>
      <c r="BJ37" s="657"/>
      <c r="BK37" s="657"/>
      <c r="BL37" s="657"/>
      <c r="BM37" s="657"/>
      <c r="BN37" s="657"/>
      <c r="BO37" s="657"/>
      <c r="BP37" s="657"/>
      <c r="BQ37" s="657"/>
      <c r="BR37" s="657"/>
      <c r="BS37" s="657"/>
      <c r="BT37" s="657"/>
      <c r="BU37" s="658"/>
      <c r="BV37" s="659">
        <v>720782</v>
      </c>
      <c r="BW37" s="660"/>
      <c r="BX37" s="660"/>
      <c r="BY37" s="660"/>
      <c r="BZ37" s="660"/>
      <c r="CA37" s="660"/>
      <c r="CB37" s="669"/>
      <c r="CD37" s="656" t="s">
        <v>333</v>
      </c>
      <c r="CE37" s="657"/>
      <c r="CF37" s="657"/>
      <c r="CG37" s="657"/>
      <c r="CH37" s="657"/>
      <c r="CI37" s="657"/>
      <c r="CJ37" s="657"/>
      <c r="CK37" s="657"/>
      <c r="CL37" s="657"/>
      <c r="CM37" s="657"/>
      <c r="CN37" s="657"/>
      <c r="CO37" s="657"/>
      <c r="CP37" s="657"/>
      <c r="CQ37" s="658"/>
      <c r="CR37" s="659">
        <v>62381</v>
      </c>
      <c r="CS37" s="680"/>
      <c r="CT37" s="680"/>
      <c r="CU37" s="680"/>
      <c r="CV37" s="680"/>
      <c r="CW37" s="680"/>
      <c r="CX37" s="680"/>
      <c r="CY37" s="681"/>
      <c r="CZ37" s="664">
        <v>0.1</v>
      </c>
      <c r="DA37" s="692"/>
      <c r="DB37" s="692"/>
      <c r="DC37" s="694"/>
      <c r="DD37" s="668">
        <v>59795</v>
      </c>
      <c r="DE37" s="680"/>
      <c r="DF37" s="680"/>
      <c r="DG37" s="680"/>
      <c r="DH37" s="680"/>
      <c r="DI37" s="680"/>
      <c r="DJ37" s="680"/>
      <c r="DK37" s="681"/>
      <c r="DL37" s="668">
        <v>59795</v>
      </c>
      <c r="DM37" s="680"/>
      <c r="DN37" s="680"/>
      <c r="DO37" s="680"/>
      <c r="DP37" s="680"/>
      <c r="DQ37" s="680"/>
      <c r="DR37" s="680"/>
      <c r="DS37" s="680"/>
      <c r="DT37" s="680"/>
      <c r="DU37" s="680"/>
      <c r="DV37" s="681"/>
      <c r="DW37" s="664">
        <v>0.2</v>
      </c>
      <c r="DX37" s="692"/>
      <c r="DY37" s="692"/>
      <c r="DZ37" s="692"/>
      <c r="EA37" s="692"/>
      <c r="EB37" s="692"/>
      <c r="EC37" s="693"/>
    </row>
    <row r="38" spans="2:133" ht="11.25" customHeight="1" x14ac:dyDescent="0.15">
      <c r="B38" s="656" t="s">
        <v>334</v>
      </c>
      <c r="C38" s="657"/>
      <c r="D38" s="657"/>
      <c r="E38" s="657"/>
      <c r="F38" s="657"/>
      <c r="G38" s="657"/>
      <c r="H38" s="657"/>
      <c r="I38" s="657"/>
      <c r="J38" s="657"/>
      <c r="K38" s="657"/>
      <c r="L38" s="657"/>
      <c r="M38" s="657"/>
      <c r="N38" s="657"/>
      <c r="O38" s="657"/>
      <c r="P38" s="657"/>
      <c r="Q38" s="658"/>
      <c r="R38" s="659">
        <v>4086556</v>
      </c>
      <c r="S38" s="660"/>
      <c r="T38" s="660"/>
      <c r="U38" s="660"/>
      <c r="V38" s="660"/>
      <c r="W38" s="660"/>
      <c r="X38" s="660"/>
      <c r="Y38" s="661"/>
      <c r="Z38" s="662">
        <v>6.9</v>
      </c>
      <c r="AA38" s="662"/>
      <c r="AB38" s="662"/>
      <c r="AC38" s="662"/>
      <c r="AD38" s="663" t="s">
        <v>129</v>
      </c>
      <c r="AE38" s="663"/>
      <c r="AF38" s="663"/>
      <c r="AG38" s="663"/>
      <c r="AH38" s="663"/>
      <c r="AI38" s="663"/>
      <c r="AJ38" s="663"/>
      <c r="AK38" s="663"/>
      <c r="AL38" s="664" t="s">
        <v>129</v>
      </c>
      <c r="AM38" s="665"/>
      <c r="AN38" s="665"/>
      <c r="AO38" s="666"/>
      <c r="AQ38" s="722" t="s">
        <v>335</v>
      </c>
      <c r="AR38" s="723"/>
      <c r="AS38" s="723"/>
      <c r="AT38" s="723"/>
      <c r="AU38" s="723"/>
      <c r="AV38" s="723"/>
      <c r="AW38" s="723"/>
      <c r="AX38" s="723"/>
      <c r="AY38" s="724"/>
      <c r="AZ38" s="659">
        <v>844356</v>
      </c>
      <c r="BA38" s="660"/>
      <c r="BB38" s="660"/>
      <c r="BC38" s="660"/>
      <c r="BD38" s="680"/>
      <c r="BE38" s="680"/>
      <c r="BF38" s="705"/>
      <c r="BG38" s="656" t="s">
        <v>336</v>
      </c>
      <c r="BH38" s="657"/>
      <c r="BI38" s="657"/>
      <c r="BJ38" s="657"/>
      <c r="BK38" s="657"/>
      <c r="BL38" s="657"/>
      <c r="BM38" s="657"/>
      <c r="BN38" s="657"/>
      <c r="BO38" s="657"/>
      <c r="BP38" s="657"/>
      <c r="BQ38" s="657"/>
      <c r="BR38" s="657"/>
      <c r="BS38" s="657"/>
      <c r="BT38" s="657"/>
      <c r="BU38" s="658"/>
      <c r="BV38" s="659">
        <v>11370</v>
      </c>
      <c r="BW38" s="660"/>
      <c r="BX38" s="660"/>
      <c r="BY38" s="660"/>
      <c r="BZ38" s="660"/>
      <c r="CA38" s="660"/>
      <c r="CB38" s="669"/>
      <c r="CD38" s="656" t="s">
        <v>337</v>
      </c>
      <c r="CE38" s="657"/>
      <c r="CF38" s="657"/>
      <c r="CG38" s="657"/>
      <c r="CH38" s="657"/>
      <c r="CI38" s="657"/>
      <c r="CJ38" s="657"/>
      <c r="CK38" s="657"/>
      <c r="CL38" s="657"/>
      <c r="CM38" s="657"/>
      <c r="CN38" s="657"/>
      <c r="CO38" s="657"/>
      <c r="CP38" s="657"/>
      <c r="CQ38" s="658"/>
      <c r="CR38" s="659">
        <v>4502886</v>
      </c>
      <c r="CS38" s="660"/>
      <c r="CT38" s="660"/>
      <c r="CU38" s="660"/>
      <c r="CV38" s="660"/>
      <c r="CW38" s="660"/>
      <c r="CX38" s="660"/>
      <c r="CY38" s="661"/>
      <c r="CZ38" s="664">
        <v>8</v>
      </c>
      <c r="DA38" s="692"/>
      <c r="DB38" s="692"/>
      <c r="DC38" s="694"/>
      <c r="DD38" s="668">
        <v>3736729</v>
      </c>
      <c r="DE38" s="660"/>
      <c r="DF38" s="660"/>
      <c r="DG38" s="660"/>
      <c r="DH38" s="660"/>
      <c r="DI38" s="660"/>
      <c r="DJ38" s="660"/>
      <c r="DK38" s="661"/>
      <c r="DL38" s="668">
        <v>3193253</v>
      </c>
      <c r="DM38" s="660"/>
      <c r="DN38" s="660"/>
      <c r="DO38" s="660"/>
      <c r="DP38" s="660"/>
      <c r="DQ38" s="660"/>
      <c r="DR38" s="660"/>
      <c r="DS38" s="660"/>
      <c r="DT38" s="660"/>
      <c r="DU38" s="660"/>
      <c r="DV38" s="661"/>
      <c r="DW38" s="664">
        <v>10.4</v>
      </c>
      <c r="DX38" s="692"/>
      <c r="DY38" s="692"/>
      <c r="DZ38" s="692"/>
      <c r="EA38" s="692"/>
      <c r="EB38" s="692"/>
      <c r="EC38" s="693"/>
    </row>
    <row r="39" spans="2:133" ht="11.25" customHeight="1" x14ac:dyDescent="0.15">
      <c r="B39" s="656" t="s">
        <v>338</v>
      </c>
      <c r="C39" s="657"/>
      <c r="D39" s="657"/>
      <c r="E39" s="657"/>
      <c r="F39" s="657"/>
      <c r="G39" s="657"/>
      <c r="H39" s="657"/>
      <c r="I39" s="657"/>
      <c r="J39" s="657"/>
      <c r="K39" s="657"/>
      <c r="L39" s="657"/>
      <c r="M39" s="657"/>
      <c r="N39" s="657"/>
      <c r="O39" s="657"/>
      <c r="P39" s="657"/>
      <c r="Q39" s="658"/>
      <c r="R39" s="659" t="s">
        <v>129</v>
      </c>
      <c r="S39" s="660"/>
      <c r="T39" s="660"/>
      <c r="U39" s="660"/>
      <c r="V39" s="660"/>
      <c r="W39" s="660"/>
      <c r="X39" s="660"/>
      <c r="Y39" s="661"/>
      <c r="Z39" s="662" t="s">
        <v>129</v>
      </c>
      <c r="AA39" s="662"/>
      <c r="AB39" s="662"/>
      <c r="AC39" s="662"/>
      <c r="AD39" s="663" t="s">
        <v>129</v>
      </c>
      <c r="AE39" s="663"/>
      <c r="AF39" s="663"/>
      <c r="AG39" s="663"/>
      <c r="AH39" s="663"/>
      <c r="AI39" s="663"/>
      <c r="AJ39" s="663"/>
      <c r="AK39" s="663"/>
      <c r="AL39" s="664" t="s">
        <v>129</v>
      </c>
      <c r="AM39" s="665"/>
      <c r="AN39" s="665"/>
      <c r="AO39" s="666"/>
      <c r="AQ39" s="722" t="s">
        <v>339</v>
      </c>
      <c r="AR39" s="723"/>
      <c r="AS39" s="723"/>
      <c r="AT39" s="723"/>
      <c r="AU39" s="723"/>
      <c r="AV39" s="723"/>
      <c r="AW39" s="723"/>
      <c r="AX39" s="723"/>
      <c r="AY39" s="724"/>
      <c r="AZ39" s="659">
        <v>235428</v>
      </c>
      <c r="BA39" s="660"/>
      <c r="BB39" s="660"/>
      <c r="BC39" s="660"/>
      <c r="BD39" s="680"/>
      <c r="BE39" s="680"/>
      <c r="BF39" s="705"/>
      <c r="BG39" s="656" t="s">
        <v>340</v>
      </c>
      <c r="BH39" s="657"/>
      <c r="BI39" s="657"/>
      <c r="BJ39" s="657"/>
      <c r="BK39" s="657"/>
      <c r="BL39" s="657"/>
      <c r="BM39" s="657"/>
      <c r="BN39" s="657"/>
      <c r="BO39" s="657"/>
      <c r="BP39" s="657"/>
      <c r="BQ39" s="657"/>
      <c r="BR39" s="657"/>
      <c r="BS39" s="657"/>
      <c r="BT39" s="657"/>
      <c r="BU39" s="658"/>
      <c r="BV39" s="659">
        <v>17649</v>
      </c>
      <c r="BW39" s="660"/>
      <c r="BX39" s="660"/>
      <c r="BY39" s="660"/>
      <c r="BZ39" s="660"/>
      <c r="CA39" s="660"/>
      <c r="CB39" s="669"/>
      <c r="CD39" s="656" t="s">
        <v>341</v>
      </c>
      <c r="CE39" s="657"/>
      <c r="CF39" s="657"/>
      <c r="CG39" s="657"/>
      <c r="CH39" s="657"/>
      <c r="CI39" s="657"/>
      <c r="CJ39" s="657"/>
      <c r="CK39" s="657"/>
      <c r="CL39" s="657"/>
      <c r="CM39" s="657"/>
      <c r="CN39" s="657"/>
      <c r="CO39" s="657"/>
      <c r="CP39" s="657"/>
      <c r="CQ39" s="658"/>
      <c r="CR39" s="659">
        <v>1715631</v>
      </c>
      <c r="CS39" s="680"/>
      <c r="CT39" s="680"/>
      <c r="CU39" s="680"/>
      <c r="CV39" s="680"/>
      <c r="CW39" s="680"/>
      <c r="CX39" s="680"/>
      <c r="CY39" s="681"/>
      <c r="CZ39" s="664">
        <v>3.1</v>
      </c>
      <c r="DA39" s="692"/>
      <c r="DB39" s="692"/>
      <c r="DC39" s="694"/>
      <c r="DD39" s="668">
        <v>1691758</v>
      </c>
      <c r="DE39" s="680"/>
      <c r="DF39" s="680"/>
      <c r="DG39" s="680"/>
      <c r="DH39" s="680"/>
      <c r="DI39" s="680"/>
      <c r="DJ39" s="680"/>
      <c r="DK39" s="681"/>
      <c r="DL39" s="668" t="s">
        <v>129</v>
      </c>
      <c r="DM39" s="680"/>
      <c r="DN39" s="680"/>
      <c r="DO39" s="680"/>
      <c r="DP39" s="680"/>
      <c r="DQ39" s="680"/>
      <c r="DR39" s="680"/>
      <c r="DS39" s="680"/>
      <c r="DT39" s="680"/>
      <c r="DU39" s="680"/>
      <c r="DV39" s="681"/>
      <c r="DW39" s="664" t="s">
        <v>129</v>
      </c>
      <c r="DX39" s="692"/>
      <c r="DY39" s="692"/>
      <c r="DZ39" s="692"/>
      <c r="EA39" s="692"/>
      <c r="EB39" s="692"/>
      <c r="EC39" s="693"/>
    </row>
    <row r="40" spans="2:133" ht="11.25" customHeight="1" x14ac:dyDescent="0.15">
      <c r="B40" s="656" t="s">
        <v>342</v>
      </c>
      <c r="C40" s="657"/>
      <c r="D40" s="657"/>
      <c r="E40" s="657"/>
      <c r="F40" s="657"/>
      <c r="G40" s="657"/>
      <c r="H40" s="657"/>
      <c r="I40" s="657"/>
      <c r="J40" s="657"/>
      <c r="K40" s="657"/>
      <c r="L40" s="657"/>
      <c r="M40" s="657"/>
      <c r="N40" s="657"/>
      <c r="O40" s="657"/>
      <c r="P40" s="657"/>
      <c r="Q40" s="658"/>
      <c r="R40" s="659">
        <v>328256</v>
      </c>
      <c r="S40" s="660"/>
      <c r="T40" s="660"/>
      <c r="U40" s="660"/>
      <c r="V40" s="660"/>
      <c r="W40" s="660"/>
      <c r="X40" s="660"/>
      <c r="Y40" s="661"/>
      <c r="Z40" s="662">
        <v>0.6</v>
      </c>
      <c r="AA40" s="662"/>
      <c r="AB40" s="662"/>
      <c r="AC40" s="662"/>
      <c r="AD40" s="663" t="s">
        <v>129</v>
      </c>
      <c r="AE40" s="663"/>
      <c r="AF40" s="663"/>
      <c r="AG40" s="663"/>
      <c r="AH40" s="663"/>
      <c r="AI40" s="663"/>
      <c r="AJ40" s="663"/>
      <c r="AK40" s="663"/>
      <c r="AL40" s="664" t="s">
        <v>129</v>
      </c>
      <c r="AM40" s="665"/>
      <c r="AN40" s="665"/>
      <c r="AO40" s="666"/>
      <c r="AQ40" s="722" t="s">
        <v>343</v>
      </c>
      <c r="AR40" s="723"/>
      <c r="AS40" s="723"/>
      <c r="AT40" s="723"/>
      <c r="AU40" s="723"/>
      <c r="AV40" s="723"/>
      <c r="AW40" s="723"/>
      <c r="AX40" s="723"/>
      <c r="AY40" s="724"/>
      <c r="AZ40" s="659">
        <v>220545</v>
      </c>
      <c r="BA40" s="660"/>
      <c r="BB40" s="660"/>
      <c r="BC40" s="660"/>
      <c r="BD40" s="680"/>
      <c r="BE40" s="680"/>
      <c r="BF40" s="705"/>
      <c r="BG40" s="709" t="s">
        <v>344</v>
      </c>
      <c r="BH40" s="710"/>
      <c r="BI40" s="710"/>
      <c r="BJ40" s="710"/>
      <c r="BK40" s="710"/>
      <c r="BL40" s="219"/>
      <c r="BM40" s="657" t="s">
        <v>345</v>
      </c>
      <c r="BN40" s="657"/>
      <c r="BO40" s="657"/>
      <c r="BP40" s="657"/>
      <c r="BQ40" s="657"/>
      <c r="BR40" s="657"/>
      <c r="BS40" s="657"/>
      <c r="BT40" s="657"/>
      <c r="BU40" s="658"/>
      <c r="BV40" s="659">
        <v>87</v>
      </c>
      <c r="BW40" s="660"/>
      <c r="BX40" s="660"/>
      <c r="BY40" s="660"/>
      <c r="BZ40" s="660"/>
      <c r="CA40" s="660"/>
      <c r="CB40" s="669"/>
      <c r="CD40" s="656" t="s">
        <v>346</v>
      </c>
      <c r="CE40" s="657"/>
      <c r="CF40" s="657"/>
      <c r="CG40" s="657"/>
      <c r="CH40" s="657"/>
      <c r="CI40" s="657"/>
      <c r="CJ40" s="657"/>
      <c r="CK40" s="657"/>
      <c r="CL40" s="657"/>
      <c r="CM40" s="657"/>
      <c r="CN40" s="657"/>
      <c r="CO40" s="657"/>
      <c r="CP40" s="657"/>
      <c r="CQ40" s="658"/>
      <c r="CR40" s="659">
        <v>2514608</v>
      </c>
      <c r="CS40" s="660"/>
      <c r="CT40" s="660"/>
      <c r="CU40" s="660"/>
      <c r="CV40" s="660"/>
      <c r="CW40" s="660"/>
      <c r="CX40" s="660"/>
      <c r="CY40" s="661"/>
      <c r="CZ40" s="664">
        <v>4.5</v>
      </c>
      <c r="DA40" s="692"/>
      <c r="DB40" s="692"/>
      <c r="DC40" s="694"/>
      <c r="DD40" s="668">
        <v>856048</v>
      </c>
      <c r="DE40" s="660"/>
      <c r="DF40" s="660"/>
      <c r="DG40" s="660"/>
      <c r="DH40" s="660"/>
      <c r="DI40" s="660"/>
      <c r="DJ40" s="660"/>
      <c r="DK40" s="661"/>
      <c r="DL40" s="668">
        <v>636048</v>
      </c>
      <c r="DM40" s="660"/>
      <c r="DN40" s="660"/>
      <c r="DO40" s="660"/>
      <c r="DP40" s="660"/>
      <c r="DQ40" s="660"/>
      <c r="DR40" s="660"/>
      <c r="DS40" s="660"/>
      <c r="DT40" s="660"/>
      <c r="DU40" s="660"/>
      <c r="DV40" s="661"/>
      <c r="DW40" s="664">
        <v>2.1</v>
      </c>
      <c r="DX40" s="692"/>
      <c r="DY40" s="692"/>
      <c r="DZ40" s="692"/>
      <c r="EA40" s="692"/>
      <c r="EB40" s="692"/>
      <c r="EC40" s="693"/>
    </row>
    <row r="41" spans="2:133" ht="11.25" customHeight="1" x14ac:dyDescent="0.15">
      <c r="B41" s="682" t="s">
        <v>347</v>
      </c>
      <c r="C41" s="683"/>
      <c r="D41" s="683"/>
      <c r="E41" s="683"/>
      <c r="F41" s="683"/>
      <c r="G41" s="683"/>
      <c r="H41" s="683"/>
      <c r="I41" s="683"/>
      <c r="J41" s="683"/>
      <c r="K41" s="683"/>
      <c r="L41" s="683"/>
      <c r="M41" s="683"/>
      <c r="N41" s="683"/>
      <c r="O41" s="683"/>
      <c r="P41" s="683"/>
      <c r="Q41" s="684"/>
      <c r="R41" s="731">
        <v>59150500</v>
      </c>
      <c r="S41" s="732"/>
      <c r="T41" s="732"/>
      <c r="U41" s="732"/>
      <c r="V41" s="732"/>
      <c r="W41" s="732"/>
      <c r="X41" s="732"/>
      <c r="Y41" s="736"/>
      <c r="Z41" s="737">
        <v>100</v>
      </c>
      <c r="AA41" s="737"/>
      <c r="AB41" s="737"/>
      <c r="AC41" s="737"/>
      <c r="AD41" s="738">
        <v>30356724</v>
      </c>
      <c r="AE41" s="738"/>
      <c r="AF41" s="738"/>
      <c r="AG41" s="738"/>
      <c r="AH41" s="738"/>
      <c r="AI41" s="738"/>
      <c r="AJ41" s="738"/>
      <c r="AK41" s="738"/>
      <c r="AL41" s="739">
        <v>100</v>
      </c>
      <c r="AM41" s="719"/>
      <c r="AN41" s="719"/>
      <c r="AO41" s="740"/>
      <c r="AQ41" s="722" t="s">
        <v>348</v>
      </c>
      <c r="AR41" s="723"/>
      <c r="AS41" s="723"/>
      <c r="AT41" s="723"/>
      <c r="AU41" s="723"/>
      <c r="AV41" s="723"/>
      <c r="AW41" s="723"/>
      <c r="AX41" s="723"/>
      <c r="AY41" s="724"/>
      <c r="AZ41" s="659">
        <v>827803</v>
      </c>
      <c r="BA41" s="660"/>
      <c r="BB41" s="660"/>
      <c r="BC41" s="660"/>
      <c r="BD41" s="680"/>
      <c r="BE41" s="680"/>
      <c r="BF41" s="705"/>
      <c r="BG41" s="709"/>
      <c r="BH41" s="710"/>
      <c r="BI41" s="710"/>
      <c r="BJ41" s="710"/>
      <c r="BK41" s="710"/>
      <c r="BL41" s="219"/>
      <c r="BM41" s="657" t="s">
        <v>349</v>
      </c>
      <c r="BN41" s="657"/>
      <c r="BO41" s="657"/>
      <c r="BP41" s="657"/>
      <c r="BQ41" s="657"/>
      <c r="BR41" s="657"/>
      <c r="BS41" s="657"/>
      <c r="BT41" s="657"/>
      <c r="BU41" s="658"/>
      <c r="BV41" s="659" t="s">
        <v>350</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129</v>
      </c>
      <c r="CS41" s="680"/>
      <c r="CT41" s="680"/>
      <c r="CU41" s="680"/>
      <c r="CV41" s="680"/>
      <c r="CW41" s="680"/>
      <c r="CX41" s="680"/>
      <c r="CY41" s="681"/>
      <c r="CZ41" s="664" t="s">
        <v>350</v>
      </c>
      <c r="DA41" s="692"/>
      <c r="DB41" s="692"/>
      <c r="DC41" s="694"/>
      <c r="DD41" s="668" t="s">
        <v>350</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352</v>
      </c>
      <c r="AR42" s="729"/>
      <c r="AS42" s="729"/>
      <c r="AT42" s="729"/>
      <c r="AU42" s="729"/>
      <c r="AV42" s="729"/>
      <c r="AW42" s="729"/>
      <c r="AX42" s="729"/>
      <c r="AY42" s="730"/>
      <c r="AZ42" s="731">
        <v>3427134</v>
      </c>
      <c r="BA42" s="732"/>
      <c r="BB42" s="732"/>
      <c r="BC42" s="732"/>
      <c r="BD42" s="718"/>
      <c r="BE42" s="718"/>
      <c r="BF42" s="720"/>
      <c r="BG42" s="711"/>
      <c r="BH42" s="712"/>
      <c r="BI42" s="712"/>
      <c r="BJ42" s="712"/>
      <c r="BK42" s="712"/>
      <c r="BL42" s="220"/>
      <c r="BM42" s="683" t="s">
        <v>353</v>
      </c>
      <c r="BN42" s="683"/>
      <c r="BO42" s="683"/>
      <c r="BP42" s="683"/>
      <c r="BQ42" s="683"/>
      <c r="BR42" s="683"/>
      <c r="BS42" s="683"/>
      <c r="BT42" s="683"/>
      <c r="BU42" s="684"/>
      <c r="BV42" s="731">
        <v>357</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7436703</v>
      </c>
      <c r="CS42" s="680"/>
      <c r="CT42" s="680"/>
      <c r="CU42" s="680"/>
      <c r="CV42" s="680"/>
      <c r="CW42" s="680"/>
      <c r="CX42" s="680"/>
      <c r="CY42" s="681"/>
      <c r="CZ42" s="664">
        <v>13.3</v>
      </c>
      <c r="DA42" s="692"/>
      <c r="DB42" s="692"/>
      <c r="DC42" s="694"/>
      <c r="DD42" s="668">
        <v>1478132</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0" t="s">
        <v>355</v>
      </c>
      <c r="CD43" s="656" t="s">
        <v>356</v>
      </c>
      <c r="CE43" s="657"/>
      <c r="CF43" s="657"/>
      <c r="CG43" s="657"/>
      <c r="CH43" s="657"/>
      <c r="CI43" s="657"/>
      <c r="CJ43" s="657"/>
      <c r="CK43" s="657"/>
      <c r="CL43" s="657"/>
      <c r="CM43" s="657"/>
      <c r="CN43" s="657"/>
      <c r="CO43" s="657"/>
      <c r="CP43" s="657"/>
      <c r="CQ43" s="658"/>
      <c r="CR43" s="659">
        <v>123336</v>
      </c>
      <c r="CS43" s="680"/>
      <c r="CT43" s="680"/>
      <c r="CU43" s="680"/>
      <c r="CV43" s="680"/>
      <c r="CW43" s="680"/>
      <c r="CX43" s="680"/>
      <c r="CY43" s="681"/>
      <c r="CZ43" s="664">
        <v>0.2</v>
      </c>
      <c r="DA43" s="692"/>
      <c r="DB43" s="692"/>
      <c r="DC43" s="694"/>
      <c r="DD43" s="668">
        <v>122750</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303</v>
      </c>
      <c r="CE44" s="698"/>
      <c r="CF44" s="656" t="s">
        <v>358</v>
      </c>
      <c r="CG44" s="657"/>
      <c r="CH44" s="657"/>
      <c r="CI44" s="657"/>
      <c r="CJ44" s="657"/>
      <c r="CK44" s="657"/>
      <c r="CL44" s="657"/>
      <c r="CM44" s="657"/>
      <c r="CN44" s="657"/>
      <c r="CO44" s="657"/>
      <c r="CP44" s="657"/>
      <c r="CQ44" s="658"/>
      <c r="CR44" s="659">
        <v>7404600</v>
      </c>
      <c r="CS44" s="660"/>
      <c r="CT44" s="660"/>
      <c r="CU44" s="660"/>
      <c r="CV44" s="660"/>
      <c r="CW44" s="660"/>
      <c r="CX44" s="660"/>
      <c r="CY44" s="661"/>
      <c r="CZ44" s="664">
        <v>13.2</v>
      </c>
      <c r="DA44" s="665"/>
      <c r="DB44" s="665"/>
      <c r="DC44" s="671"/>
      <c r="DD44" s="668">
        <v>1476078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360</v>
      </c>
      <c r="CG45" s="657"/>
      <c r="CH45" s="657"/>
      <c r="CI45" s="657"/>
      <c r="CJ45" s="657"/>
      <c r="CK45" s="657"/>
      <c r="CL45" s="657"/>
      <c r="CM45" s="657"/>
      <c r="CN45" s="657"/>
      <c r="CO45" s="657"/>
      <c r="CP45" s="657"/>
      <c r="CQ45" s="658"/>
      <c r="CR45" s="659">
        <v>3403937</v>
      </c>
      <c r="CS45" s="680"/>
      <c r="CT45" s="680"/>
      <c r="CU45" s="680"/>
      <c r="CV45" s="680"/>
      <c r="CW45" s="680"/>
      <c r="CX45" s="680"/>
      <c r="CY45" s="681"/>
      <c r="CZ45" s="664">
        <v>6.1</v>
      </c>
      <c r="DA45" s="692"/>
      <c r="DB45" s="692"/>
      <c r="DC45" s="694"/>
      <c r="DD45" s="668">
        <v>170741</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1"/>
      <c r="CD46" s="699"/>
      <c r="CE46" s="700"/>
      <c r="CF46" s="656" t="s">
        <v>361</v>
      </c>
      <c r="CG46" s="657"/>
      <c r="CH46" s="657"/>
      <c r="CI46" s="657"/>
      <c r="CJ46" s="657"/>
      <c r="CK46" s="657"/>
      <c r="CL46" s="657"/>
      <c r="CM46" s="657"/>
      <c r="CN46" s="657"/>
      <c r="CO46" s="657"/>
      <c r="CP46" s="657"/>
      <c r="CQ46" s="658"/>
      <c r="CR46" s="659">
        <v>3555740</v>
      </c>
      <c r="CS46" s="660"/>
      <c r="CT46" s="660"/>
      <c r="CU46" s="660"/>
      <c r="CV46" s="660"/>
      <c r="CW46" s="660"/>
      <c r="CX46" s="660"/>
      <c r="CY46" s="661"/>
      <c r="CZ46" s="664">
        <v>6.4</v>
      </c>
      <c r="DA46" s="665"/>
      <c r="DB46" s="665"/>
      <c r="DC46" s="671"/>
      <c r="DD46" s="668">
        <v>1277105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1"/>
      <c r="CD47" s="699"/>
      <c r="CE47" s="700"/>
      <c r="CF47" s="656" t="s">
        <v>362</v>
      </c>
      <c r="CG47" s="657"/>
      <c r="CH47" s="657"/>
      <c r="CI47" s="657"/>
      <c r="CJ47" s="657"/>
      <c r="CK47" s="657"/>
      <c r="CL47" s="657"/>
      <c r="CM47" s="657"/>
      <c r="CN47" s="657"/>
      <c r="CO47" s="657"/>
      <c r="CP47" s="657"/>
      <c r="CQ47" s="658"/>
      <c r="CR47" s="659">
        <v>32103</v>
      </c>
      <c r="CS47" s="680"/>
      <c r="CT47" s="680"/>
      <c r="CU47" s="680"/>
      <c r="CV47" s="680"/>
      <c r="CW47" s="680"/>
      <c r="CX47" s="680"/>
      <c r="CY47" s="681"/>
      <c r="CZ47" s="664">
        <v>0.1</v>
      </c>
      <c r="DA47" s="692"/>
      <c r="DB47" s="692"/>
      <c r="DC47" s="694"/>
      <c r="DD47" s="668">
        <v>2054</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1"/>
      <c r="CD48" s="701"/>
      <c r="CE48" s="702"/>
      <c r="CF48" s="656" t="s">
        <v>363</v>
      </c>
      <c r="CG48" s="657"/>
      <c r="CH48" s="657"/>
      <c r="CI48" s="657"/>
      <c r="CJ48" s="657"/>
      <c r="CK48" s="657"/>
      <c r="CL48" s="657"/>
      <c r="CM48" s="657"/>
      <c r="CN48" s="657"/>
      <c r="CO48" s="657"/>
      <c r="CP48" s="657"/>
      <c r="CQ48" s="658"/>
      <c r="CR48" s="659" t="s">
        <v>129</v>
      </c>
      <c r="CS48" s="660"/>
      <c r="CT48" s="660"/>
      <c r="CU48" s="660"/>
      <c r="CV48" s="660"/>
      <c r="CW48" s="660"/>
      <c r="CX48" s="660"/>
      <c r="CY48" s="661"/>
      <c r="CZ48" s="664" t="s">
        <v>350</v>
      </c>
      <c r="DA48" s="665"/>
      <c r="DB48" s="665"/>
      <c r="DC48" s="671"/>
      <c r="DD48" s="668" t="s">
        <v>129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1"/>
      <c r="CD49" s="682" t="s">
        <v>364</v>
      </c>
      <c r="CE49" s="683"/>
      <c r="CF49" s="683"/>
      <c r="CG49" s="683"/>
      <c r="CH49" s="683"/>
      <c r="CI49" s="683"/>
      <c r="CJ49" s="683"/>
      <c r="CK49" s="683"/>
      <c r="CL49" s="683"/>
      <c r="CM49" s="683"/>
      <c r="CN49" s="683"/>
      <c r="CO49" s="683"/>
      <c r="CP49" s="683"/>
      <c r="CQ49" s="684"/>
      <c r="CR49" s="731">
        <v>55976753</v>
      </c>
      <c r="CS49" s="718"/>
      <c r="CT49" s="718"/>
      <c r="CU49" s="718"/>
      <c r="CV49" s="718"/>
      <c r="CW49" s="718"/>
      <c r="CX49" s="718"/>
      <c r="CY49" s="747"/>
      <c r="CZ49" s="739">
        <v>100</v>
      </c>
      <c r="DA49" s="748"/>
      <c r="DB49" s="748"/>
      <c r="DC49" s="749"/>
      <c r="DD49" s="750">
        <v>36562247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fKEerE2FR/1DGBrzLSR1wVbHmdOOin0i0IYdbp7+q2N4swgcOQCDHwWU/e6bpec8nNIwX9O2o20firovwIv+g==" saltValue="kQN7wjxBKarqD07KGiphG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366</v>
      </c>
      <c r="DK2" s="759"/>
      <c r="DL2" s="759"/>
      <c r="DM2" s="759"/>
      <c r="DN2" s="759"/>
      <c r="DO2" s="760"/>
      <c r="DP2" s="224"/>
      <c r="DQ2" s="758" t="s">
        <v>367</v>
      </c>
      <c r="DR2" s="759"/>
      <c r="DS2" s="759"/>
      <c r="DT2" s="759"/>
      <c r="DU2" s="759"/>
      <c r="DV2" s="759"/>
      <c r="DW2" s="759"/>
      <c r="DX2" s="759"/>
      <c r="DY2" s="759"/>
      <c r="DZ2" s="760"/>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15">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28"/>
      <c r="BA5" s="228"/>
      <c r="BB5" s="228"/>
      <c r="BC5" s="228"/>
      <c r="BD5" s="228"/>
      <c r="BE5" s="229"/>
      <c r="BF5" s="229"/>
      <c r="BG5" s="229"/>
      <c r="BH5" s="229"/>
      <c r="BI5" s="229"/>
      <c r="BJ5" s="229"/>
      <c r="BK5" s="229"/>
      <c r="BL5" s="229"/>
      <c r="BM5" s="229"/>
      <c r="BN5" s="229"/>
      <c r="BO5" s="229"/>
      <c r="BP5" s="229"/>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0"/>
    </row>
    <row r="6" spans="1:131" s="231"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15">
      <c r="A7" s="232">
        <v>1</v>
      </c>
      <c r="B7" s="785" t="s">
        <v>387</v>
      </c>
      <c r="C7" s="786"/>
      <c r="D7" s="786"/>
      <c r="E7" s="786"/>
      <c r="F7" s="786"/>
      <c r="G7" s="786"/>
      <c r="H7" s="786"/>
      <c r="I7" s="786"/>
      <c r="J7" s="786"/>
      <c r="K7" s="786"/>
      <c r="L7" s="786"/>
      <c r="M7" s="786"/>
      <c r="N7" s="786"/>
      <c r="O7" s="786"/>
      <c r="P7" s="787"/>
      <c r="Q7" s="788">
        <v>59251</v>
      </c>
      <c r="R7" s="789"/>
      <c r="S7" s="789"/>
      <c r="T7" s="789"/>
      <c r="U7" s="789"/>
      <c r="V7" s="789">
        <v>56082</v>
      </c>
      <c r="W7" s="789"/>
      <c r="X7" s="789"/>
      <c r="Y7" s="789"/>
      <c r="Z7" s="789"/>
      <c r="AA7" s="789">
        <v>3169</v>
      </c>
      <c r="AB7" s="789"/>
      <c r="AC7" s="789"/>
      <c r="AD7" s="789"/>
      <c r="AE7" s="790"/>
      <c r="AF7" s="791">
        <v>2990</v>
      </c>
      <c r="AG7" s="792"/>
      <c r="AH7" s="792"/>
      <c r="AI7" s="792"/>
      <c r="AJ7" s="793"/>
      <c r="AK7" s="794">
        <v>2315</v>
      </c>
      <c r="AL7" s="795"/>
      <c r="AM7" s="795"/>
      <c r="AN7" s="795"/>
      <c r="AO7" s="795"/>
      <c r="AP7" s="795">
        <v>64371</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583</v>
      </c>
      <c r="BT7" s="783"/>
      <c r="BU7" s="783"/>
      <c r="BV7" s="783"/>
      <c r="BW7" s="783"/>
      <c r="BX7" s="783"/>
      <c r="BY7" s="783"/>
      <c r="BZ7" s="783"/>
      <c r="CA7" s="783"/>
      <c r="CB7" s="783"/>
      <c r="CC7" s="783"/>
      <c r="CD7" s="783"/>
      <c r="CE7" s="783"/>
      <c r="CF7" s="783"/>
      <c r="CG7" s="798"/>
      <c r="CH7" s="779">
        <v>-2</v>
      </c>
      <c r="CI7" s="780"/>
      <c r="CJ7" s="780"/>
      <c r="CK7" s="780"/>
      <c r="CL7" s="781"/>
      <c r="CM7" s="779">
        <v>87</v>
      </c>
      <c r="CN7" s="780"/>
      <c r="CO7" s="780"/>
      <c r="CP7" s="780"/>
      <c r="CQ7" s="781"/>
      <c r="CR7" s="779">
        <v>6</v>
      </c>
      <c r="CS7" s="780"/>
      <c r="CT7" s="780"/>
      <c r="CU7" s="780"/>
      <c r="CV7" s="781"/>
      <c r="CW7" s="779" t="s">
        <v>512</v>
      </c>
      <c r="CX7" s="780"/>
      <c r="CY7" s="780"/>
      <c r="CZ7" s="780"/>
      <c r="DA7" s="781"/>
      <c r="DB7" s="779" t="s">
        <v>512</v>
      </c>
      <c r="DC7" s="780"/>
      <c r="DD7" s="780"/>
      <c r="DE7" s="780"/>
      <c r="DF7" s="781"/>
      <c r="DG7" s="779" t="s">
        <v>512</v>
      </c>
      <c r="DH7" s="780"/>
      <c r="DI7" s="780"/>
      <c r="DJ7" s="780"/>
      <c r="DK7" s="781"/>
      <c r="DL7" s="779" t="s">
        <v>512</v>
      </c>
      <c r="DM7" s="780"/>
      <c r="DN7" s="780"/>
      <c r="DO7" s="780"/>
      <c r="DP7" s="781"/>
      <c r="DQ7" s="779" t="s">
        <v>512</v>
      </c>
      <c r="DR7" s="780"/>
      <c r="DS7" s="780"/>
      <c r="DT7" s="780"/>
      <c r="DU7" s="781"/>
      <c r="DV7" s="782"/>
      <c r="DW7" s="783"/>
      <c r="DX7" s="783"/>
      <c r="DY7" s="783"/>
      <c r="DZ7" s="784"/>
      <c r="EA7" s="230"/>
    </row>
    <row r="8" spans="1:131" s="231" customFormat="1" ht="26.25" customHeight="1" x14ac:dyDescent="0.15">
      <c r="A8" s="234">
        <v>2</v>
      </c>
      <c r="B8" s="816" t="s">
        <v>388</v>
      </c>
      <c r="C8" s="817"/>
      <c r="D8" s="817"/>
      <c r="E8" s="817"/>
      <c r="F8" s="817"/>
      <c r="G8" s="817"/>
      <c r="H8" s="817"/>
      <c r="I8" s="817"/>
      <c r="J8" s="817"/>
      <c r="K8" s="817"/>
      <c r="L8" s="817"/>
      <c r="M8" s="817"/>
      <c r="N8" s="817"/>
      <c r="O8" s="817"/>
      <c r="P8" s="818"/>
      <c r="Q8" s="819">
        <v>32</v>
      </c>
      <c r="R8" s="820"/>
      <c r="S8" s="820"/>
      <c r="T8" s="820"/>
      <c r="U8" s="820"/>
      <c r="V8" s="820">
        <v>32</v>
      </c>
      <c r="W8" s="820"/>
      <c r="X8" s="820"/>
      <c r="Y8" s="820"/>
      <c r="Z8" s="820"/>
      <c r="AA8" s="820">
        <v>0</v>
      </c>
      <c r="AB8" s="820"/>
      <c r="AC8" s="820"/>
      <c r="AD8" s="820"/>
      <c r="AE8" s="821"/>
      <c r="AF8" s="822" t="s">
        <v>129</v>
      </c>
      <c r="AG8" s="823"/>
      <c r="AH8" s="823"/>
      <c r="AI8" s="823"/>
      <c r="AJ8" s="824"/>
      <c r="AK8" s="805"/>
      <c r="AL8" s="806"/>
      <c r="AM8" s="806"/>
      <c r="AN8" s="806"/>
      <c r="AO8" s="806"/>
      <c r="AP8" s="806"/>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584</v>
      </c>
      <c r="BT8" s="810"/>
      <c r="BU8" s="810"/>
      <c r="BV8" s="810"/>
      <c r="BW8" s="810"/>
      <c r="BX8" s="810"/>
      <c r="BY8" s="810"/>
      <c r="BZ8" s="810"/>
      <c r="CA8" s="810"/>
      <c r="CB8" s="810"/>
      <c r="CC8" s="810"/>
      <c r="CD8" s="810"/>
      <c r="CE8" s="810"/>
      <c r="CF8" s="810"/>
      <c r="CG8" s="811"/>
      <c r="CH8" s="812">
        <v>8</v>
      </c>
      <c r="CI8" s="813"/>
      <c r="CJ8" s="813"/>
      <c r="CK8" s="813"/>
      <c r="CL8" s="814"/>
      <c r="CM8" s="812">
        <v>91</v>
      </c>
      <c r="CN8" s="813"/>
      <c r="CO8" s="813"/>
      <c r="CP8" s="813"/>
      <c r="CQ8" s="814"/>
      <c r="CR8" s="812">
        <v>10</v>
      </c>
      <c r="CS8" s="813"/>
      <c r="CT8" s="813"/>
      <c r="CU8" s="813"/>
      <c r="CV8" s="814"/>
      <c r="CW8" s="812" t="s">
        <v>512</v>
      </c>
      <c r="CX8" s="813"/>
      <c r="CY8" s="813"/>
      <c r="CZ8" s="813"/>
      <c r="DA8" s="814"/>
      <c r="DB8" s="812" t="s">
        <v>512</v>
      </c>
      <c r="DC8" s="813"/>
      <c r="DD8" s="813"/>
      <c r="DE8" s="813"/>
      <c r="DF8" s="814"/>
      <c r="DG8" s="812" t="s">
        <v>512</v>
      </c>
      <c r="DH8" s="813"/>
      <c r="DI8" s="813"/>
      <c r="DJ8" s="813"/>
      <c r="DK8" s="814"/>
      <c r="DL8" s="812" t="s">
        <v>512</v>
      </c>
      <c r="DM8" s="813"/>
      <c r="DN8" s="813"/>
      <c r="DO8" s="813"/>
      <c r="DP8" s="814"/>
      <c r="DQ8" s="812" t="s">
        <v>512</v>
      </c>
      <c r="DR8" s="813"/>
      <c r="DS8" s="813"/>
      <c r="DT8" s="813"/>
      <c r="DU8" s="814"/>
      <c r="DV8" s="809"/>
      <c r="DW8" s="810"/>
      <c r="DX8" s="810"/>
      <c r="DY8" s="810"/>
      <c r="DZ8" s="815"/>
      <c r="EA8" s="230"/>
    </row>
    <row r="9" spans="1:131" s="231" customFormat="1" ht="26.25" customHeight="1" x14ac:dyDescent="0.15">
      <c r="A9" s="234">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t="s">
        <v>585</v>
      </c>
      <c r="BT9" s="810"/>
      <c r="BU9" s="810"/>
      <c r="BV9" s="810"/>
      <c r="BW9" s="810"/>
      <c r="BX9" s="810"/>
      <c r="BY9" s="810"/>
      <c r="BZ9" s="810"/>
      <c r="CA9" s="810"/>
      <c r="CB9" s="810"/>
      <c r="CC9" s="810"/>
      <c r="CD9" s="810"/>
      <c r="CE9" s="810"/>
      <c r="CF9" s="810"/>
      <c r="CG9" s="811"/>
      <c r="CH9" s="812">
        <v>9</v>
      </c>
      <c r="CI9" s="813"/>
      <c r="CJ9" s="813"/>
      <c r="CK9" s="813"/>
      <c r="CL9" s="814"/>
      <c r="CM9" s="812">
        <v>84</v>
      </c>
      <c r="CN9" s="813"/>
      <c r="CO9" s="813"/>
      <c r="CP9" s="813"/>
      <c r="CQ9" s="814"/>
      <c r="CR9" s="812">
        <v>28</v>
      </c>
      <c r="CS9" s="813"/>
      <c r="CT9" s="813"/>
      <c r="CU9" s="813"/>
      <c r="CV9" s="814"/>
      <c r="CW9" s="812" t="s">
        <v>512</v>
      </c>
      <c r="CX9" s="813"/>
      <c r="CY9" s="813"/>
      <c r="CZ9" s="813"/>
      <c r="DA9" s="814"/>
      <c r="DB9" s="812" t="s">
        <v>512</v>
      </c>
      <c r="DC9" s="813"/>
      <c r="DD9" s="813"/>
      <c r="DE9" s="813"/>
      <c r="DF9" s="814"/>
      <c r="DG9" s="812" t="s">
        <v>512</v>
      </c>
      <c r="DH9" s="813"/>
      <c r="DI9" s="813"/>
      <c r="DJ9" s="813"/>
      <c r="DK9" s="814"/>
      <c r="DL9" s="812" t="s">
        <v>512</v>
      </c>
      <c r="DM9" s="813"/>
      <c r="DN9" s="813"/>
      <c r="DO9" s="813"/>
      <c r="DP9" s="814"/>
      <c r="DQ9" s="812" t="s">
        <v>512</v>
      </c>
      <c r="DR9" s="813"/>
      <c r="DS9" s="813"/>
      <c r="DT9" s="813"/>
      <c r="DU9" s="814"/>
      <c r="DV9" s="809"/>
      <c r="DW9" s="810"/>
      <c r="DX9" s="810"/>
      <c r="DY9" s="810"/>
      <c r="DZ9" s="815"/>
      <c r="EA9" s="230"/>
    </row>
    <row r="10" spans="1:131" s="231" customFormat="1" ht="26.25" customHeight="1" x14ac:dyDescent="0.15">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0"/>
    </row>
    <row r="11" spans="1:131" s="231" customFormat="1" ht="26.25" customHeight="1" x14ac:dyDescent="0.15">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0"/>
    </row>
    <row r="12" spans="1:131" s="231" customFormat="1" ht="26.25" customHeight="1" x14ac:dyDescent="0.15">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15">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15">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15">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15">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15">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15">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15">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15">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15">
      <c r="A22" s="234">
        <v>16</v>
      </c>
      <c r="B22" s="816"/>
      <c r="C22" s="817"/>
      <c r="D22" s="817"/>
      <c r="E22" s="817"/>
      <c r="F22" s="817"/>
      <c r="G22" s="817"/>
      <c r="H22" s="817"/>
      <c r="I22" s="817"/>
      <c r="J22" s="817"/>
      <c r="K22" s="817"/>
      <c r="L22" s="817"/>
      <c r="M22" s="817"/>
      <c r="N22" s="817"/>
      <c r="O22" s="817"/>
      <c r="P22" s="818"/>
      <c r="Q22" s="837"/>
      <c r="R22" s="838"/>
      <c r="S22" s="838"/>
      <c r="T22" s="838"/>
      <c r="U22" s="838"/>
      <c r="V22" s="838"/>
      <c r="W22" s="838"/>
      <c r="X22" s="838"/>
      <c r="Y22" s="838"/>
      <c r="Z22" s="838"/>
      <c r="AA22" s="838"/>
      <c r="AB22" s="838"/>
      <c r="AC22" s="838"/>
      <c r="AD22" s="838"/>
      <c r="AE22" s="839"/>
      <c r="AF22" s="822"/>
      <c r="AG22" s="823"/>
      <c r="AH22" s="823"/>
      <c r="AI22" s="823"/>
      <c r="AJ22" s="824"/>
      <c r="AK22" s="840"/>
      <c r="AL22" s="841"/>
      <c r="AM22" s="841"/>
      <c r="AN22" s="841"/>
      <c r="AO22" s="841"/>
      <c r="AP22" s="841"/>
      <c r="AQ22" s="841"/>
      <c r="AR22" s="841"/>
      <c r="AS22" s="841"/>
      <c r="AT22" s="841"/>
      <c r="AU22" s="842"/>
      <c r="AV22" s="842"/>
      <c r="AW22" s="842"/>
      <c r="AX22" s="842"/>
      <c r="AY22" s="843"/>
      <c r="AZ22" s="844" t="s">
        <v>389</v>
      </c>
      <c r="BA22" s="844"/>
      <c r="BB22" s="844"/>
      <c r="BC22" s="844"/>
      <c r="BD22" s="845"/>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
      <c r="A23" s="236" t="s">
        <v>390</v>
      </c>
      <c r="B23" s="825" t="s">
        <v>391</v>
      </c>
      <c r="C23" s="826"/>
      <c r="D23" s="826"/>
      <c r="E23" s="826"/>
      <c r="F23" s="826"/>
      <c r="G23" s="826"/>
      <c r="H23" s="826"/>
      <c r="I23" s="826"/>
      <c r="J23" s="826"/>
      <c r="K23" s="826"/>
      <c r="L23" s="826"/>
      <c r="M23" s="826"/>
      <c r="N23" s="826"/>
      <c r="O23" s="826"/>
      <c r="P23" s="827"/>
      <c r="Q23" s="828">
        <v>59258</v>
      </c>
      <c r="R23" s="829"/>
      <c r="S23" s="829"/>
      <c r="T23" s="829"/>
      <c r="U23" s="830"/>
      <c r="V23" s="831">
        <v>56089</v>
      </c>
      <c r="W23" s="829"/>
      <c r="X23" s="829"/>
      <c r="Y23" s="829"/>
      <c r="Z23" s="830"/>
      <c r="AA23" s="831">
        <v>3169</v>
      </c>
      <c r="AB23" s="829"/>
      <c r="AC23" s="829"/>
      <c r="AD23" s="829"/>
      <c r="AE23" s="832"/>
      <c r="AF23" s="833">
        <v>2990</v>
      </c>
      <c r="AG23" s="829"/>
      <c r="AH23" s="829"/>
      <c r="AI23" s="829"/>
      <c r="AJ23" s="832"/>
      <c r="AK23" s="834"/>
      <c r="AL23" s="835"/>
      <c r="AM23" s="835"/>
      <c r="AN23" s="835"/>
      <c r="AO23" s="836"/>
      <c r="AP23" s="831">
        <v>64371</v>
      </c>
      <c r="AQ23" s="829"/>
      <c r="AR23" s="829"/>
      <c r="AS23" s="829"/>
      <c r="AT23" s="830"/>
      <c r="AU23" s="847"/>
      <c r="AV23" s="847"/>
      <c r="AW23" s="847"/>
      <c r="AX23" s="847"/>
      <c r="AY23" s="848"/>
      <c r="AZ23" s="833" t="s">
        <v>392</v>
      </c>
      <c r="BA23" s="829"/>
      <c r="BB23" s="829"/>
      <c r="BC23" s="829"/>
      <c r="BD23" s="832"/>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15">
      <c r="A24" s="846" t="s">
        <v>393</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15">
      <c r="A26" s="763" t="s">
        <v>370</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49" t="s">
        <v>398</v>
      </c>
      <c r="AG26" s="850"/>
      <c r="AH26" s="850"/>
      <c r="AI26" s="850"/>
      <c r="AJ26" s="851"/>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377</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2"/>
      <c r="AG27" s="853"/>
      <c r="AH27" s="853"/>
      <c r="AI27" s="853"/>
      <c r="AJ27" s="854"/>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15">
      <c r="A28" s="238">
        <v>1</v>
      </c>
      <c r="B28" s="785" t="s">
        <v>403</v>
      </c>
      <c r="C28" s="786"/>
      <c r="D28" s="786"/>
      <c r="E28" s="786"/>
      <c r="F28" s="786"/>
      <c r="G28" s="786"/>
      <c r="H28" s="786"/>
      <c r="I28" s="786"/>
      <c r="J28" s="786"/>
      <c r="K28" s="786"/>
      <c r="L28" s="786"/>
      <c r="M28" s="786"/>
      <c r="N28" s="786"/>
      <c r="O28" s="786"/>
      <c r="P28" s="787"/>
      <c r="Q28" s="857">
        <v>9578</v>
      </c>
      <c r="R28" s="858"/>
      <c r="S28" s="858"/>
      <c r="T28" s="858"/>
      <c r="U28" s="858"/>
      <c r="V28" s="858">
        <v>8857</v>
      </c>
      <c r="W28" s="858"/>
      <c r="X28" s="858"/>
      <c r="Y28" s="858"/>
      <c r="Z28" s="858"/>
      <c r="AA28" s="858">
        <v>721</v>
      </c>
      <c r="AB28" s="858"/>
      <c r="AC28" s="858"/>
      <c r="AD28" s="858"/>
      <c r="AE28" s="859"/>
      <c r="AF28" s="860">
        <v>721</v>
      </c>
      <c r="AG28" s="858"/>
      <c r="AH28" s="858"/>
      <c r="AI28" s="858"/>
      <c r="AJ28" s="861"/>
      <c r="AK28" s="862">
        <v>828</v>
      </c>
      <c r="AL28" s="863"/>
      <c r="AM28" s="863"/>
      <c r="AN28" s="863"/>
      <c r="AO28" s="863"/>
      <c r="AP28" s="863" t="s">
        <v>512</v>
      </c>
      <c r="AQ28" s="863"/>
      <c r="AR28" s="863"/>
      <c r="AS28" s="863"/>
      <c r="AT28" s="863"/>
      <c r="AU28" s="863" t="s">
        <v>512</v>
      </c>
      <c r="AV28" s="863"/>
      <c r="AW28" s="863"/>
      <c r="AX28" s="863"/>
      <c r="AY28" s="863"/>
      <c r="AZ28" s="864"/>
      <c r="BA28" s="864"/>
      <c r="BB28" s="864"/>
      <c r="BC28" s="864"/>
      <c r="BD28" s="864"/>
      <c r="BE28" s="855"/>
      <c r="BF28" s="855"/>
      <c r="BG28" s="855"/>
      <c r="BH28" s="855"/>
      <c r="BI28" s="856"/>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15">
      <c r="A29" s="238">
        <v>2</v>
      </c>
      <c r="B29" s="816" t="s">
        <v>404</v>
      </c>
      <c r="C29" s="817"/>
      <c r="D29" s="817"/>
      <c r="E29" s="817"/>
      <c r="F29" s="817"/>
      <c r="G29" s="817"/>
      <c r="H29" s="817"/>
      <c r="I29" s="817"/>
      <c r="J29" s="817"/>
      <c r="K29" s="817"/>
      <c r="L29" s="817"/>
      <c r="M29" s="817"/>
      <c r="N29" s="817"/>
      <c r="O29" s="817"/>
      <c r="P29" s="818"/>
      <c r="Q29" s="819">
        <v>1158</v>
      </c>
      <c r="R29" s="820"/>
      <c r="S29" s="820"/>
      <c r="T29" s="820"/>
      <c r="U29" s="820"/>
      <c r="V29" s="820">
        <v>1156</v>
      </c>
      <c r="W29" s="820"/>
      <c r="X29" s="820"/>
      <c r="Y29" s="820"/>
      <c r="Z29" s="820"/>
      <c r="AA29" s="820">
        <v>2</v>
      </c>
      <c r="AB29" s="820"/>
      <c r="AC29" s="820"/>
      <c r="AD29" s="820"/>
      <c r="AE29" s="821"/>
      <c r="AF29" s="822" t="s">
        <v>512</v>
      </c>
      <c r="AG29" s="823"/>
      <c r="AH29" s="823"/>
      <c r="AI29" s="823"/>
      <c r="AJ29" s="824"/>
      <c r="AK29" s="869">
        <v>378</v>
      </c>
      <c r="AL29" s="865"/>
      <c r="AM29" s="865"/>
      <c r="AN29" s="865"/>
      <c r="AO29" s="865"/>
      <c r="AP29" s="865" t="s">
        <v>512</v>
      </c>
      <c r="AQ29" s="865"/>
      <c r="AR29" s="865"/>
      <c r="AS29" s="865"/>
      <c r="AT29" s="865"/>
      <c r="AU29" s="865" t="s">
        <v>512</v>
      </c>
      <c r="AV29" s="865"/>
      <c r="AW29" s="865"/>
      <c r="AX29" s="865"/>
      <c r="AY29" s="865"/>
      <c r="AZ29" s="866"/>
      <c r="BA29" s="866"/>
      <c r="BB29" s="866"/>
      <c r="BC29" s="866"/>
      <c r="BD29" s="866"/>
      <c r="BE29" s="867"/>
      <c r="BF29" s="867"/>
      <c r="BG29" s="867"/>
      <c r="BH29" s="867"/>
      <c r="BI29" s="868"/>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15">
      <c r="A30" s="238">
        <v>3</v>
      </c>
      <c r="B30" s="816" t="s">
        <v>405</v>
      </c>
      <c r="C30" s="817"/>
      <c r="D30" s="817"/>
      <c r="E30" s="817"/>
      <c r="F30" s="817"/>
      <c r="G30" s="817"/>
      <c r="H30" s="817"/>
      <c r="I30" s="817"/>
      <c r="J30" s="817"/>
      <c r="K30" s="817"/>
      <c r="L30" s="817"/>
      <c r="M30" s="817"/>
      <c r="N30" s="817"/>
      <c r="O30" s="817"/>
      <c r="P30" s="818"/>
      <c r="Q30" s="819">
        <v>12873</v>
      </c>
      <c r="R30" s="820"/>
      <c r="S30" s="820"/>
      <c r="T30" s="820"/>
      <c r="U30" s="820"/>
      <c r="V30" s="820">
        <v>12343</v>
      </c>
      <c r="W30" s="820"/>
      <c r="X30" s="820"/>
      <c r="Y30" s="820"/>
      <c r="Z30" s="820"/>
      <c r="AA30" s="820">
        <v>529</v>
      </c>
      <c r="AB30" s="820"/>
      <c r="AC30" s="820"/>
      <c r="AD30" s="820"/>
      <c r="AE30" s="821"/>
      <c r="AF30" s="822">
        <v>529</v>
      </c>
      <c r="AG30" s="823"/>
      <c r="AH30" s="823"/>
      <c r="AI30" s="823"/>
      <c r="AJ30" s="824"/>
      <c r="AK30" s="869">
        <v>1859</v>
      </c>
      <c r="AL30" s="865"/>
      <c r="AM30" s="865"/>
      <c r="AN30" s="865"/>
      <c r="AO30" s="865"/>
      <c r="AP30" s="865" t="s">
        <v>512</v>
      </c>
      <c r="AQ30" s="865"/>
      <c r="AR30" s="865"/>
      <c r="AS30" s="865"/>
      <c r="AT30" s="865"/>
      <c r="AU30" s="865" t="s">
        <v>512</v>
      </c>
      <c r="AV30" s="865"/>
      <c r="AW30" s="865"/>
      <c r="AX30" s="865"/>
      <c r="AY30" s="865"/>
      <c r="AZ30" s="866"/>
      <c r="BA30" s="866"/>
      <c r="BB30" s="866"/>
      <c r="BC30" s="866"/>
      <c r="BD30" s="866"/>
      <c r="BE30" s="867"/>
      <c r="BF30" s="867"/>
      <c r="BG30" s="867"/>
      <c r="BH30" s="867"/>
      <c r="BI30" s="868"/>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15">
      <c r="A31" s="238">
        <v>4</v>
      </c>
      <c r="B31" s="816" t="s">
        <v>406</v>
      </c>
      <c r="C31" s="817"/>
      <c r="D31" s="817"/>
      <c r="E31" s="817"/>
      <c r="F31" s="817"/>
      <c r="G31" s="817"/>
      <c r="H31" s="817"/>
      <c r="I31" s="817"/>
      <c r="J31" s="817"/>
      <c r="K31" s="817"/>
      <c r="L31" s="817"/>
      <c r="M31" s="817"/>
      <c r="N31" s="817"/>
      <c r="O31" s="817"/>
      <c r="P31" s="818"/>
      <c r="Q31" s="819">
        <v>1239</v>
      </c>
      <c r="R31" s="820"/>
      <c r="S31" s="820"/>
      <c r="T31" s="820"/>
      <c r="U31" s="820"/>
      <c r="V31" s="820">
        <v>1223</v>
      </c>
      <c r="W31" s="820"/>
      <c r="X31" s="820"/>
      <c r="Y31" s="820"/>
      <c r="Z31" s="820"/>
      <c r="AA31" s="820">
        <v>15</v>
      </c>
      <c r="AB31" s="820"/>
      <c r="AC31" s="820"/>
      <c r="AD31" s="820"/>
      <c r="AE31" s="821"/>
      <c r="AF31" s="822">
        <v>15</v>
      </c>
      <c r="AG31" s="823"/>
      <c r="AH31" s="823"/>
      <c r="AI31" s="823"/>
      <c r="AJ31" s="824"/>
      <c r="AK31" s="869">
        <v>235</v>
      </c>
      <c r="AL31" s="865"/>
      <c r="AM31" s="865"/>
      <c r="AN31" s="865"/>
      <c r="AO31" s="865"/>
      <c r="AP31" s="865">
        <v>464</v>
      </c>
      <c r="AQ31" s="865"/>
      <c r="AR31" s="865"/>
      <c r="AS31" s="865"/>
      <c r="AT31" s="865"/>
      <c r="AU31" s="865" t="s">
        <v>512</v>
      </c>
      <c r="AV31" s="865"/>
      <c r="AW31" s="865"/>
      <c r="AX31" s="865"/>
      <c r="AY31" s="865"/>
      <c r="AZ31" s="866"/>
      <c r="BA31" s="866"/>
      <c r="BB31" s="866"/>
      <c r="BC31" s="866"/>
      <c r="BD31" s="866"/>
      <c r="BE31" s="867"/>
      <c r="BF31" s="867"/>
      <c r="BG31" s="867"/>
      <c r="BH31" s="867"/>
      <c r="BI31" s="868"/>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15">
      <c r="A32" s="238">
        <v>5</v>
      </c>
      <c r="B32" s="816" t="s">
        <v>407</v>
      </c>
      <c r="C32" s="817"/>
      <c r="D32" s="817"/>
      <c r="E32" s="817"/>
      <c r="F32" s="817"/>
      <c r="G32" s="817"/>
      <c r="H32" s="817"/>
      <c r="I32" s="817"/>
      <c r="J32" s="817"/>
      <c r="K32" s="817"/>
      <c r="L32" s="817"/>
      <c r="M32" s="817"/>
      <c r="N32" s="817"/>
      <c r="O32" s="817"/>
      <c r="P32" s="818"/>
      <c r="Q32" s="819">
        <v>7847</v>
      </c>
      <c r="R32" s="820"/>
      <c r="S32" s="820"/>
      <c r="T32" s="820"/>
      <c r="U32" s="820"/>
      <c r="V32" s="820">
        <v>8165</v>
      </c>
      <c r="W32" s="820"/>
      <c r="X32" s="820"/>
      <c r="Y32" s="820"/>
      <c r="Z32" s="820"/>
      <c r="AA32" s="820">
        <v>-318</v>
      </c>
      <c r="AB32" s="820"/>
      <c r="AC32" s="820"/>
      <c r="AD32" s="820"/>
      <c r="AE32" s="821"/>
      <c r="AF32" s="822">
        <v>4428</v>
      </c>
      <c r="AG32" s="823"/>
      <c r="AH32" s="823"/>
      <c r="AI32" s="823"/>
      <c r="AJ32" s="824"/>
      <c r="AK32" s="869">
        <v>844</v>
      </c>
      <c r="AL32" s="865"/>
      <c r="AM32" s="865"/>
      <c r="AN32" s="865"/>
      <c r="AO32" s="865"/>
      <c r="AP32" s="865">
        <v>4416</v>
      </c>
      <c r="AQ32" s="865"/>
      <c r="AR32" s="865"/>
      <c r="AS32" s="865"/>
      <c r="AT32" s="865"/>
      <c r="AU32" s="865">
        <v>2548</v>
      </c>
      <c r="AV32" s="865"/>
      <c r="AW32" s="865"/>
      <c r="AX32" s="865"/>
      <c r="AY32" s="865"/>
      <c r="AZ32" s="866"/>
      <c r="BA32" s="866"/>
      <c r="BB32" s="866"/>
      <c r="BC32" s="866"/>
      <c r="BD32" s="866"/>
      <c r="BE32" s="867" t="s">
        <v>576</v>
      </c>
      <c r="BF32" s="867"/>
      <c r="BG32" s="867"/>
      <c r="BH32" s="867"/>
      <c r="BI32" s="868"/>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15">
      <c r="A33" s="238">
        <v>6</v>
      </c>
      <c r="B33" s="816" t="s">
        <v>408</v>
      </c>
      <c r="C33" s="817"/>
      <c r="D33" s="817"/>
      <c r="E33" s="817"/>
      <c r="F33" s="817"/>
      <c r="G33" s="817"/>
      <c r="H33" s="817"/>
      <c r="I33" s="817"/>
      <c r="J33" s="817"/>
      <c r="K33" s="817"/>
      <c r="L33" s="817"/>
      <c r="M33" s="817"/>
      <c r="N33" s="817"/>
      <c r="O33" s="817"/>
      <c r="P33" s="818"/>
      <c r="Q33" s="819">
        <v>1838</v>
      </c>
      <c r="R33" s="820"/>
      <c r="S33" s="820"/>
      <c r="T33" s="820"/>
      <c r="U33" s="820"/>
      <c r="V33" s="820">
        <v>1836</v>
      </c>
      <c r="W33" s="820"/>
      <c r="X33" s="820"/>
      <c r="Y33" s="820"/>
      <c r="Z33" s="820"/>
      <c r="AA33" s="820">
        <v>2</v>
      </c>
      <c r="AB33" s="820"/>
      <c r="AC33" s="820"/>
      <c r="AD33" s="820"/>
      <c r="AE33" s="821"/>
      <c r="AF33" s="822">
        <v>1384</v>
      </c>
      <c r="AG33" s="823"/>
      <c r="AH33" s="823"/>
      <c r="AI33" s="823"/>
      <c r="AJ33" s="824"/>
      <c r="AK33" s="869">
        <v>221</v>
      </c>
      <c r="AL33" s="865"/>
      <c r="AM33" s="865"/>
      <c r="AN33" s="865"/>
      <c r="AO33" s="865"/>
      <c r="AP33" s="865">
        <v>10467</v>
      </c>
      <c r="AQ33" s="865"/>
      <c r="AR33" s="865"/>
      <c r="AS33" s="865"/>
      <c r="AT33" s="865"/>
      <c r="AU33" s="865">
        <v>586</v>
      </c>
      <c r="AV33" s="865"/>
      <c r="AW33" s="865"/>
      <c r="AX33" s="865"/>
      <c r="AY33" s="865"/>
      <c r="AZ33" s="866"/>
      <c r="BA33" s="866"/>
      <c r="BB33" s="866"/>
      <c r="BC33" s="866"/>
      <c r="BD33" s="866"/>
      <c r="BE33" s="867" t="s">
        <v>576</v>
      </c>
      <c r="BF33" s="867"/>
      <c r="BG33" s="867"/>
      <c r="BH33" s="867"/>
      <c r="BI33" s="868"/>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15">
      <c r="A34" s="238">
        <v>7</v>
      </c>
      <c r="B34" s="816" t="s">
        <v>409</v>
      </c>
      <c r="C34" s="817"/>
      <c r="D34" s="817"/>
      <c r="E34" s="817"/>
      <c r="F34" s="817"/>
      <c r="G34" s="817"/>
      <c r="H34" s="817"/>
      <c r="I34" s="817"/>
      <c r="J34" s="817"/>
      <c r="K34" s="817"/>
      <c r="L34" s="817"/>
      <c r="M34" s="817"/>
      <c r="N34" s="817"/>
      <c r="O34" s="817"/>
      <c r="P34" s="818"/>
      <c r="Q34" s="819">
        <v>2011.8</v>
      </c>
      <c r="R34" s="820"/>
      <c r="S34" s="820"/>
      <c r="T34" s="820"/>
      <c r="U34" s="820"/>
      <c r="V34" s="820">
        <v>1905.9</v>
      </c>
      <c r="W34" s="820"/>
      <c r="X34" s="820"/>
      <c r="Y34" s="820"/>
      <c r="Z34" s="820"/>
      <c r="AA34" s="820">
        <v>106</v>
      </c>
      <c r="AB34" s="820"/>
      <c r="AC34" s="820"/>
      <c r="AD34" s="820"/>
      <c r="AE34" s="821"/>
      <c r="AF34" s="822">
        <v>1358</v>
      </c>
      <c r="AG34" s="823"/>
      <c r="AH34" s="823"/>
      <c r="AI34" s="823"/>
      <c r="AJ34" s="824"/>
      <c r="AK34" s="869">
        <v>1286</v>
      </c>
      <c r="AL34" s="865"/>
      <c r="AM34" s="865"/>
      <c r="AN34" s="865"/>
      <c r="AO34" s="865"/>
      <c r="AP34" s="865">
        <v>14171</v>
      </c>
      <c r="AQ34" s="865"/>
      <c r="AR34" s="865"/>
      <c r="AS34" s="865"/>
      <c r="AT34" s="865"/>
      <c r="AU34" s="865">
        <v>7071</v>
      </c>
      <c r="AV34" s="865"/>
      <c r="AW34" s="865"/>
      <c r="AX34" s="865"/>
      <c r="AY34" s="865"/>
      <c r="AZ34" s="866"/>
      <c r="BA34" s="866"/>
      <c r="BB34" s="866"/>
      <c r="BC34" s="866"/>
      <c r="BD34" s="866"/>
      <c r="BE34" s="867" t="s">
        <v>576</v>
      </c>
      <c r="BF34" s="867"/>
      <c r="BG34" s="867"/>
      <c r="BH34" s="867"/>
      <c r="BI34" s="868"/>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15">
      <c r="A35" s="238">
        <v>8</v>
      </c>
      <c r="B35" s="816" t="s">
        <v>410</v>
      </c>
      <c r="C35" s="817"/>
      <c r="D35" s="817"/>
      <c r="E35" s="817"/>
      <c r="F35" s="817"/>
      <c r="G35" s="817"/>
      <c r="H35" s="817"/>
      <c r="I35" s="817"/>
      <c r="J35" s="817"/>
      <c r="K35" s="817"/>
      <c r="L35" s="817"/>
      <c r="M35" s="817"/>
      <c r="N35" s="817"/>
      <c r="O35" s="817"/>
      <c r="P35" s="818"/>
      <c r="Q35" s="819">
        <v>59</v>
      </c>
      <c r="R35" s="820"/>
      <c r="S35" s="820"/>
      <c r="T35" s="820"/>
      <c r="U35" s="820"/>
      <c r="V35" s="820">
        <v>29</v>
      </c>
      <c r="W35" s="820"/>
      <c r="X35" s="820"/>
      <c r="Y35" s="820"/>
      <c r="Z35" s="820"/>
      <c r="AA35" s="820">
        <v>30</v>
      </c>
      <c r="AB35" s="820"/>
      <c r="AC35" s="820"/>
      <c r="AD35" s="820"/>
      <c r="AE35" s="821"/>
      <c r="AF35" s="822">
        <v>30</v>
      </c>
      <c r="AG35" s="823"/>
      <c r="AH35" s="823"/>
      <c r="AI35" s="823"/>
      <c r="AJ35" s="824"/>
      <c r="AK35" s="869">
        <v>13</v>
      </c>
      <c r="AL35" s="865"/>
      <c r="AM35" s="865"/>
      <c r="AN35" s="865"/>
      <c r="AO35" s="865"/>
      <c r="AP35" s="865">
        <v>136</v>
      </c>
      <c r="AQ35" s="865"/>
      <c r="AR35" s="865"/>
      <c r="AS35" s="865"/>
      <c r="AT35" s="865"/>
      <c r="AU35" s="865">
        <v>119</v>
      </c>
      <c r="AV35" s="865"/>
      <c r="AW35" s="865"/>
      <c r="AX35" s="865"/>
      <c r="AY35" s="865"/>
      <c r="AZ35" s="866"/>
      <c r="BA35" s="866"/>
      <c r="BB35" s="866"/>
      <c r="BC35" s="866"/>
      <c r="BD35" s="866"/>
      <c r="BE35" s="867" t="s">
        <v>577</v>
      </c>
      <c r="BF35" s="867"/>
      <c r="BG35" s="867"/>
      <c r="BH35" s="867"/>
      <c r="BI35" s="868"/>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15">
      <c r="A36" s="238">
        <v>9</v>
      </c>
      <c r="B36" s="816" t="s">
        <v>411</v>
      </c>
      <c r="C36" s="817"/>
      <c r="D36" s="817"/>
      <c r="E36" s="817"/>
      <c r="F36" s="817"/>
      <c r="G36" s="817"/>
      <c r="H36" s="817"/>
      <c r="I36" s="817"/>
      <c r="J36" s="817"/>
      <c r="K36" s="817"/>
      <c r="L36" s="817"/>
      <c r="M36" s="817"/>
      <c r="N36" s="817"/>
      <c r="O36" s="817"/>
      <c r="P36" s="818"/>
      <c r="Q36" s="819">
        <v>373</v>
      </c>
      <c r="R36" s="820"/>
      <c r="S36" s="820"/>
      <c r="T36" s="820"/>
      <c r="U36" s="820"/>
      <c r="V36" s="820">
        <v>353</v>
      </c>
      <c r="W36" s="820"/>
      <c r="X36" s="820"/>
      <c r="Y36" s="820"/>
      <c r="Z36" s="820"/>
      <c r="AA36" s="820">
        <v>20</v>
      </c>
      <c r="AB36" s="820"/>
      <c r="AC36" s="820"/>
      <c r="AD36" s="820"/>
      <c r="AE36" s="821"/>
      <c r="AF36" s="822">
        <v>20</v>
      </c>
      <c r="AG36" s="823"/>
      <c r="AH36" s="823"/>
      <c r="AI36" s="823"/>
      <c r="AJ36" s="824"/>
      <c r="AK36" s="869">
        <v>137</v>
      </c>
      <c r="AL36" s="865"/>
      <c r="AM36" s="865"/>
      <c r="AN36" s="865"/>
      <c r="AO36" s="865"/>
      <c r="AP36" s="865" t="s">
        <v>512</v>
      </c>
      <c r="AQ36" s="865"/>
      <c r="AR36" s="865"/>
      <c r="AS36" s="865"/>
      <c r="AT36" s="865"/>
      <c r="AU36" s="865" t="s">
        <v>512</v>
      </c>
      <c r="AV36" s="865"/>
      <c r="AW36" s="865"/>
      <c r="AX36" s="865"/>
      <c r="AY36" s="865"/>
      <c r="AZ36" s="866"/>
      <c r="BA36" s="866"/>
      <c r="BB36" s="866"/>
      <c r="BC36" s="866"/>
      <c r="BD36" s="866"/>
      <c r="BE36" s="867" t="s">
        <v>577</v>
      </c>
      <c r="BF36" s="867"/>
      <c r="BG36" s="867"/>
      <c r="BH36" s="867"/>
      <c r="BI36" s="868"/>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15">
      <c r="A37" s="238">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9"/>
      <c r="AL37" s="865"/>
      <c r="AM37" s="865"/>
      <c r="AN37" s="865"/>
      <c r="AO37" s="865"/>
      <c r="AP37" s="865"/>
      <c r="AQ37" s="865"/>
      <c r="AR37" s="865"/>
      <c r="AS37" s="865"/>
      <c r="AT37" s="865"/>
      <c r="AU37" s="865"/>
      <c r="AV37" s="865"/>
      <c r="AW37" s="865"/>
      <c r="AX37" s="865"/>
      <c r="AY37" s="865"/>
      <c r="AZ37" s="866"/>
      <c r="BA37" s="866"/>
      <c r="BB37" s="866"/>
      <c r="BC37" s="866"/>
      <c r="BD37" s="866"/>
      <c r="BE37" s="867"/>
      <c r="BF37" s="867"/>
      <c r="BG37" s="867"/>
      <c r="BH37" s="867"/>
      <c r="BI37" s="868"/>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15">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9"/>
      <c r="AL38" s="865"/>
      <c r="AM38" s="865"/>
      <c r="AN38" s="865"/>
      <c r="AO38" s="865"/>
      <c r="AP38" s="865"/>
      <c r="AQ38" s="865"/>
      <c r="AR38" s="865"/>
      <c r="AS38" s="865"/>
      <c r="AT38" s="865"/>
      <c r="AU38" s="865"/>
      <c r="AV38" s="865"/>
      <c r="AW38" s="865"/>
      <c r="AX38" s="865"/>
      <c r="AY38" s="865"/>
      <c r="AZ38" s="866"/>
      <c r="BA38" s="866"/>
      <c r="BB38" s="866"/>
      <c r="BC38" s="866"/>
      <c r="BD38" s="866"/>
      <c r="BE38" s="867"/>
      <c r="BF38" s="867"/>
      <c r="BG38" s="867"/>
      <c r="BH38" s="867"/>
      <c r="BI38" s="868"/>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15">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9"/>
      <c r="AL39" s="865"/>
      <c r="AM39" s="865"/>
      <c r="AN39" s="865"/>
      <c r="AO39" s="865"/>
      <c r="AP39" s="865"/>
      <c r="AQ39" s="865"/>
      <c r="AR39" s="865"/>
      <c r="AS39" s="865"/>
      <c r="AT39" s="865"/>
      <c r="AU39" s="865"/>
      <c r="AV39" s="865"/>
      <c r="AW39" s="865"/>
      <c r="AX39" s="865"/>
      <c r="AY39" s="865"/>
      <c r="AZ39" s="866"/>
      <c r="BA39" s="866"/>
      <c r="BB39" s="866"/>
      <c r="BC39" s="866"/>
      <c r="BD39" s="866"/>
      <c r="BE39" s="867"/>
      <c r="BF39" s="867"/>
      <c r="BG39" s="867"/>
      <c r="BH39" s="867"/>
      <c r="BI39" s="868"/>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15">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9"/>
      <c r="AL40" s="865"/>
      <c r="AM40" s="865"/>
      <c r="AN40" s="865"/>
      <c r="AO40" s="865"/>
      <c r="AP40" s="865"/>
      <c r="AQ40" s="865"/>
      <c r="AR40" s="865"/>
      <c r="AS40" s="865"/>
      <c r="AT40" s="865"/>
      <c r="AU40" s="865"/>
      <c r="AV40" s="865"/>
      <c r="AW40" s="865"/>
      <c r="AX40" s="865"/>
      <c r="AY40" s="865"/>
      <c r="AZ40" s="866"/>
      <c r="BA40" s="866"/>
      <c r="BB40" s="866"/>
      <c r="BC40" s="866"/>
      <c r="BD40" s="866"/>
      <c r="BE40" s="867"/>
      <c r="BF40" s="867"/>
      <c r="BG40" s="867"/>
      <c r="BH40" s="867"/>
      <c r="BI40" s="868"/>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15">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9"/>
      <c r="AL41" s="865"/>
      <c r="AM41" s="865"/>
      <c r="AN41" s="865"/>
      <c r="AO41" s="865"/>
      <c r="AP41" s="865"/>
      <c r="AQ41" s="865"/>
      <c r="AR41" s="865"/>
      <c r="AS41" s="865"/>
      <c r="AT41" s="865"/>
      <c r="AU41" s="865"/>
      <c r="AV41" s="865"/>
      <c r="AW41" s="865"/>
      <c r="AX41" s="865"/>
      <c r="AY41" s="865"/>
      <c r="AZ41" s="866"/>
      <c r="BA41" s="866"/>
      <c r="BB41" s="866"/>
      <c r="BC41" s="866"/>
      <c r="BD41" s="866"/>
      <c r="BE41" s="867"/>
      <c r="BF41" s="867"/>
      <c r="BG41" s="867"/>
      <c r="BH41" s="867"/>
      <c r="BI41" s="868"/>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15">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9"/>
      <c r="AL42" s="865"/>
      <c r="AM42" s="865"/>
      <c r="AN42" s="865"/>
      <c r="AO42" s="865"/>
      <c r="AP42" s="865"/>
      <c r="AQ42" s="865"/>
      <c r="AR42" s="865"/>
      <c r="AS42" s="865"/>
      <c r="AT42" s="865"/>
      <c r="AU42" s="865"/>
      <c r="AV42" s="865"/>
      <c r="AW42" s="865"/>
      <c r="AX42" s="865"/>
      <c r="AY42" s="865"/>
      <c r="AZ42" s="866"/>
      <c r="BA42" s="866"/>
      <c r="BB42" s="866"/>
      <c r="BC42" s="866"/>
      <c r="BD42" s="866"/>
      <c r="BE42" s="867"/>
      <c r="BF42" s="867"/>
      <c r="BG42" s="867"/>
      <c r="BH42" s="867"/>
      <c r="BI42" s="868"/>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15">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9"/>
      <c r="AL43" s="865"/>
      <c r="AM43" s="865"/>
      <c r="AN43" s="865"/>
      <c r="AO43" s="865"/>
      <c r="AP43" s="865"/>
      <c r="AQ43" s="865"/>
      <c r="AR43" s="865"/>
      <c r="AS43" s="865"/>
      <c r="AT43" s="865"/>
      <c r="AU43" s="865"/>
      <c r="AV43" s="865"/>
      <c r="AW43" s="865"/>
      <c r="AX43" s="865"/>
      <c r="AY43" s="865"/>
      <c r="AZ43" s="866"/>
      <c r="BA43" s="866"/>
      <c r="BB43" s="866"/>
      <c r="BC43" s="866"/>
      <c r="BD43" s="866"/>
      <c r="BE43" s="867"/>
      <c r="BF43" s="867"/>
      <c r="BG43" s="867"/>
      <c r="BH43" s="867"/>
      <c r="BI43" s="868"/>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15">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9"/>
      <c r="AL44" s="865"/>
      <c r="AM44" s="865"/>
      <c r="AN44" s="865"/>
      <c r="AO44" s="865"/>
      <c r="AP44" s="865"/>
      <c r="AQ44" s="865"/>
      <c r="AR44" s="865"/>
      <c r="AS44" s="865"/>
      <c r="AT44" s="865"/>
      <c r="AU44" s="865"/>
      <c r="AV44" s="865"/>
      <c r="AW44" s="865"/>
      <c r="AX44" s="865"/>
      <c r="AY44" s="865"/>
      <c r="AZ44" s="866"/>
      <c r="BA44" s="866"/>
      <c r="BB44" s="866"/>
      <c r="BC44" s="866"/>
      <c r="BD44" s="866"/>
      <c r="BE44" s="867"/>
      <c r="BF44" s="867"/>
      <c r="BG44" s="867"/>
      <c r="BH44" s="867"/>
      <c r="BI44" s="868"/>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15">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9"/>
      <c r="AL45" s="865"/>
      <c r="AM45" s="865"/>
      <c r="AN45" s="865"/>
      <c r="AO45" s="865"/>
      <c r="AP45" s="865"/>
      <c r="AQ45" s="865"/>
      <c r="AR45" s="865"/>
      <c r="AS45" s="865"/>
      <c r="AT45" s="865"/>
      <c r="AU45" s="865"/>
      <c r="AV45" s="865"/>
      <c r="AW45" s="865"/>
      <c r="AX45" s="865"/>
      <c r="AY45" s="865"/>
      <c r="AZ45" s="866"/>
      <c r="BA45" s="866"/>
      <c r="BB45" s="866"/>
      <c r="BC45" s="866"/>
      <c r="BD45" s="866"/>
      <c r="BE45" s="867"/>
      <c r="BF45" s="867"/>
      <c r="BG45" s="867"/>
      <c r="BH45" s="867"/>
      <c r="BI45" s="868"/>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15">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9"/>
      <c r="AL46" s="865"/>
      <c r="AM46" s="865"/>
      <c r="AN46" s="865"/>
      <c r="AO46" s="865"/>
      <c r="AP46" s="865"/>
      <c r="AQ46" s="865"/>
      <c r="AR46" s="865"/>
      <c r="AS46" s="865"/>
      <c r="AT46" s="865"/>
      <c r="AU46" s="865"/>
      <c r="AV46" s="865"/>
      <c r="AW46" s="865"/>
      <c r="AX46" s="865"/>
      <c r="AY46" s="865"/>
      <c r="AZ46" s="866"/>
      <c r="BA46" s="866"/>
      <c r="BB46" s="866"/>
      <c r="BC46" s="866"/>
      <c r="BD46" s="866"/>
      <c r="BE46" s="867"/>
      <c r="BF46" s="867"/>
      <c r="BG46" s="867"/>
      <c r="BH46" s="867"/>
      <c r="BI46" s="868"/>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15">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9"/>
      <c r="AL47" s="865"/>
      <c r="AM47" s="865"/>
      <c r="AN47" s="865"/>
      <c r="AO47" s="865"/>
      <c r="AP47" s="865"/>
      <c r="AQ47" s="865"/>
      <c r="AR47" s="865"/>
      <c r="AS47" s="865"/>
      <c r="AT47" s="865"/>
      <c r="AU47" s="865"/>
      <c r="AV47" s="865"/>
      <c r="AW47" s="865"/>
      <c r="AX47" s="865"/>
      <c r="AY47" s="865"/>
      <c r="AZ47" s="866"/>
      <c r="BA47" s="866"/>
      <c r="BB47" s="866"/>
      <c r="BC47" s="866"/>
      <c r="BD47" s="866"/>
      <c r="BE47" s="867"/>
      <c r="BF47" s="867"/>
      <c r="BG47" s="867"/>
      <c r="BH47" s="867"/>
      <c r="BI47" s="868"/>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15">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9"/>
      <c r="AL48" s="865"/>
      <c r="AM48" s="865"/>
      <c r="AN48" s="865"/>
      <c r="AO48" s="865"/>
      <c r="AP48" s="865"/>
      <c r="AQ48" s="865"/>
      <c r="AR48" s="865"/>
      <c r="AS48" s="865"/>
      <c r="AT48" s="865"/>
      <c r="AU48" s="865"/>
      <c r="AV48" s="865"/>
      <c r="AW48" s="865"/>
      <c r="AX48" s="865"/>
      <c r="AY48" s="865"/>
      <c r="AZ48" s="866"/>
      <c r="BA48" s="866"/>
      <c r="BB48" s="866"/>
      <c r="BC48" s="866"/>
      <c r="BD48" s="866"/>
      <c r="BE48" s="867"/>
      <c r="BF48" s="867"/>
      <c r="BG48" s="867"/>
      <c r="BH48" s="867"/>
      <c r="BI48" s="868"/>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15">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9"/>
      <c r="AL49" s="865"/>
      <c r="AM49" s="865"/>
      <c r="AN49" s="865"/>
      <c r="AO49" s="865"/>
      <c r="AP49" s="865"/>
      <c r="AQ49" s="865"/>
      <c r="AR49" s="865"/>
      <c r="AS49" s="865"/>
      <c r="AT49" s="865"/>
      <c r="AU49" s="865"/>
      <c r="AV49" s="865"/>
      <c r="AW49" s="865"/>
      <c r="AX49" s="865"/>
      <c r="AY49" s="865"/>
      <c r="AZ49" s="866"/>
      <c r="BA49" s="866"/>
      <c r="BB49" s="866"/>
      <c r="BC49" s="866"/>
      <c r="BD49" s="866"/>
      <c r="BE49" s="867"/>
      <c r="BF49" s="867"/>
      <c r="BG49" s="867"/>
      <c r="BH49" s="867"/>
      <c r="BI49" s="868"/>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15">
      <c r="A50" s="234">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7"/>
      <c r="BF50" s="867"/>
      <c r="BG50" s="867"/>
      <c r="BH50" s="867"/>
      <c r="BI50" s="868"/>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15">
      <c r="A51" s="234">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7"/>
      <c r="BF51" s="867"/>
      <c r="BG51" s="867"/>
      <c r="BH51" s="867"/>
      <c r="BI51" s="868"/>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15">
      <c r="A52" s="234">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7"/>
      <c r="BF52" s="867"/>
      <c r="BG52" s="867"/>
      <c r="BH52" s="867"/>
      <c r="BI52" s="868"/>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15">
      <c r="A53" s="234">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7"/>
      <c r="BF53" s="867"/>
      <c r="BG53" s="867"/>
      <c r="BH53" s="867"/>
      <c r="BI53" s="868"/>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15">
      <c r="A54" s="234">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7"/>
      <c r="BF54" s="867"/>
      <c r="BG54" s="867"/>
      <c r="BH54" s="867"/>
      <c r="BI54" s="868"/>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15">
      <c r="A55" s="234">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7"/>
      <c r="BF55" s="867"/>
      <c r="BG55" s="867"/>
      <c r="BH55" s="867"/>
      <c r="BI55" s="868"/>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15">
      <c r="A56" s="234">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7"/>
      <c r="BF56" s="867"/>
      <c r="BG56" s="867"/>
      <c r="BH56" s="867"/>
      <c r="BI56" s="868"/>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15">
      <c r="A57" s="234">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7"/>
      <c r="BF57" s="867"/>
      <c r="BG57" s="867"/>
      <c r="BH57" s="867"/>
      <c r="BI57" s="868"/>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15">
      <c r="A58" s="234">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7"/>
      <c r="BF58" s="867"/>
      <c r="BG58" s="867"/>
      <c r="BH58" s="867"/>
      <c r="BI58" s="868"/>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15">
      <c r="A59" s="234">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7"/>
      <c r="BF59" s="867"/>
      <c r="BG59" s="867"/>
      <c r="BH59" s="867"/>
      <c r="BI59" s="868"/>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15">
      <c r="A60" s="234">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7"/>
      <c r="BF60" s="867"/>
      <c r="BG60" s="867"/>
      <c r="BH60" s="867"/>
      <c r="BI60" s="868"/>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
      <c r="A61" s="234">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7"/>
      <c r="BF61" s="867"/>
      <c r="BG61" s="867"/>
      <c r="BH61" s="867"/>
      <c r="BI61" s="868"/>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15">
      <c r="A62" s="234">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7"/>
      <c r="BF62" s="867"/>
      <c r="BG62" s="867"/>
      <c r="BH62" s="867"/>
      <c r="BI62" s="868"/>
      <c r="BJ62" s="882" t="s">
        <v>412</v>
      </c>
      <c r="BK62" s="844"/>
      <c r="BL62" s="844"/>
      <c r="BM62" s="844"/>
      <c r="BN62" s="845"/>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
      <c r="A63" s="236" t="s">
        <v>390</v>
      </c>
      <c r="B63" s="825" t="s">
        <v>413</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8486</v>
      </c>
      <c r="AG63" s="879"/>
      <c r="AH63" s="879"/>
      <c r="AI63" s="879"/>
      <c r="AJ63" s="880"/>
      <c r="AK63" s="881"/>
      <c r="AL63" s="876"/>
      <c r="AM63" s="876"/>
      <c r="AN63" s="876"/>
      <c r="AO63" s="876"/>
      <c r="AP63" s="879">
        <f>SUM(AP31:AT35)</f>
        <v>29654</v>
      </c>
      <c r="AQ63" s="879"/>
      <c r="AR63" s="879"/>
      <c r="AS63" s="879"/>
      <c r="AT63" s="879"/>
      <c r="AU63" s="879">
        <f>SUM(AU31:AY35)</f>
        <v>10324</v>
      </c>
      <c r="AV63" s="879"/>
      <c r="AW63" s="879"/>
      <c r="AX63" s="879"/>
      <c r="AY63" s="879"/>
      <c r="AZ63" s="883"/>
      <c r="BA63" s="883"/>
      <c r="BB63" s="883"/>
      <c r="BC63" s="883"/>
      <c r="BD63" s="883"/>
      <c r="BE63" s="884"/>
      <c r="BF63" s="884"/>
      <c r="BG63" s="884"/>
      <c r="BH63" s="884"/>
      <c r="BI63" s="885"/>
      <c r="BJ63" s="886" t="s">
        <v>392</v>
      </c>
      <c r="BK63" s="887"/>
      <c r="BL63" s="887"/>
      <c r="BM63" s="887"/>
      <c r="BN63" s="888"/>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15">
      <c r="A66" s="763" t="s">
        <v>415</v>
      </c>
      <c r="B66" s="764"/>
      <c r="C66" s="764"/>
      <c r="D66" s="764"/>
      <c r="E66" s="764"/>
      <c r="F66" s="764"/>
      <c r="G66" s="764"/>
      <c r="H66" s="764"/>
      <c r="I66" s="764"/>
      <c r="J66" s="764"/>
      <c r="K66" s="764"/>
      <c r="L66" s="764"/>
      <c r="M66" s="764"/>
      <c r="N66" s="764"/>
      <c r="O66" s="764"/>
      <c r="P66" s="765"/>
      <c r="Q66" s="769" t="s">
        <v>395</v>
      </c>
      <c r="R66" s="770"/>
      <c r="S66" s="770"/>
      <c r="T66" s="770"/>
      <c r="U66" s="771"/>
      <c r="V66" s="769" t="s">
        <v>416</v>
      </c>
      <c r="W66" s="770"/>
      <c r="X66" s="770"/>
      <c r="Y66" s="770"/>
      <c r="Z66" s="771"/>
      <c r="AA66" s="769" t="s">
        <v>417</v>
      </c>
      <c r="AB66" s="770"/>
      <c r="AC66" s="770"/>
      <c r="AD66" s="770"/>
      <c r="AE66" s="771"/>
      <c r="AF66" s="889" t="s">
        <v>418</v>
      </c>
      <c r="AG66" s="850"/>
      <c r="AH66" s="850"/>
      <c r="AI66" s="850"/>
      <c r="AJ66" s="890"/>
      <c r="AK66" s="769" t="s">
        <v>419</v>
      </c>
      <c r="AL66" s="764"/>
      <c r="AM66" s="764"/>
      <c r="AN66" s="764"/>
      <c r="AO66" s="765"/>
      <c r="AP66" s="769" t="s">
        <v>420</v>
      </c>
      <c r="AQ66" s="770"/>
      <c r="AR66" s="770"/>
      <c r="AS66" s="770"/>
      <c r="AT66" s="771"/>
      <c r="AU66" s="769" t="s">
        <v>421</v>
      </c>
      <c r="AV66" s="770"/>
      <c r="AW66" s="770"/>
      <c r="AX66" s="770"/>
      <c r="AY66" s="771"/>
      <c r="AZ66" s="769" t="s">
        <v>377</v>
      </c>
      <c r="BA66" s="770"/>
      <c r="BB66" s="770"/>
      <c r="BC66" s="770"/>
      <c r="BD66" s="776"/>
      <c r="BE66" s="237"/>
      <c r="BF66" s="237"/>
      <c r="BG66" s="237"/>
      <c r="BH66" s="237"/>
      <c r="BI66" s="237"/>
      <c r="BJ66" s="237"/>
      <c r="BK66" s="237"/>
      <c r="BL66" s="237"/>
      <c r="BM66" s="237"/>
      <c r="BN66" s="237"/>
      <c r="BO66" s="237"/>
      <c r="BP66" s="237"/>
      <c r="BQ66" s="234">
        <v>60</v>
      </c>
      <c r="BR66" s="239"/>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26"/>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3"/>
      <c r="AH67" s="853"/>
      <c r="AI67" s="853"/>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26"/>
    </row>
    <row r="68" spans="1:131" ht="26.25" customHeight="1" thickTop="1" x14ac:dyDescent="0.15">
      <c r="A68" s="232">
        <v>1</v>
      </c>
      <c r="B68" s="904" t="s">
        <v>578</v>
      </c>
      <c r="C68" s="905"/>
      <c r="D68" s="905"/>
      <c r="E68" s="905"/>
      <c r="F68" s="905"/>
      <c r="G68" s="905"/>
      <c r="H68" s="905"/>
      <c r="I68" s="905"/>
      <c r="J68" s="905"/>
      <c r="K68" s="905"/>
      <c r="L68" s="905"/>
      <c r="M68" s="905"/>
      <c r="N68" s="905"/>
      <c r="O68" s="905"/>
      <c r="P68" s="906"/>
      <c r="Q68" s="907">
        <v>7170</v>
      </c>
      <c r="R68" s="901"/>
      <c r="S68" s="901"/>
      <c r="T68" s="901"/>
      <c r="U68" s="901"/>
      <c r="V68" s="901">
        <v>7083</v>
      </c>
      <c r="W68" s="901"/>
      <c r="X68" s="901"/>
      <c r="Y68" s="901"/>
      <c r="Z68" s="901"/>
      <c r="AA68" s="901">
        <v>87</v>
      </c>
      <c r="AB68" s="901"/>
      <c r="AC68" s="901"/>
      <c r="AD68" s="901"/>
      <c r="AE68" s="901"/>
      <c r="AF68" s="901">
        <v>87</v>
      </c>
      <c r="AG68" s="901"/>
      <c r="AH68" s="901"/>
      <c r="AI68" s="901"/>
      <c r="AJ68" s="901"/>
      <c r="AK68" s="901">
        <v>2533</v>
      </c>
      <c r="AL68" s="901"/>
      <c r="AM68" s="901"/>
      <c r="AN68" s="901"/>
      <c r="AO68" s="901"/>
      <c r="AP68" s="901"/>
      <c r="AQ68" s="901"/>
      <c r="AR68" s="901"/>
      <c r="AS68" s="901"/>
      <c r="AT68" s="901"/>
      <c r="AU68" s="901"/>
      <c r="AV68" s="901"/>
      <c r="AW68" s="901"/>
      <c r="AX68" s="901"/>
      <c r="AY68" s="901"/>
      <c r="AZ68" s="902"/>
      <c r="BA68" s="902"/>
      <c r="BB68" s="902"/>
      <c r="BC68" s="902"/>
      <c r="BD68" s="903"/>
      <c r="BE68" s="237"/>
      <c r="BF68" s="237"/>
      <c r="BG68" s="237"/>
      <c r="BH68" s="237"/>
      <c r="BI68" s="237"/>
      <c r="BJ68" s="237"/>
      <c r="BK68" s="237"/>
      <c r="BL68" s="237"/>
      <c r="BM68" s="237"/>
      <c r="BN68" s="237"/>
      <c r="BO68" s="237"/>
      <c r="BP68" s="237"/>
      <c r="BQ68" s="234">
        <v>62</v>
      </c>
      <c r="BR68" s="239"/>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26"/>
    </row>
    <row r="69" spans="1:131" ht="26.25" customHeight="1" x14ac:dyDescent="0.15">
      <c r="A69" s="234">
        <v>2</v>
      </c>
      <c r="B69" s="908" t="s">
        <v>579</v>
      </c>
      <c r="C69" s="909"/>
      <c r="D69" s="909"/>
      <c r="E69" s="909"/>
      <c r="F69" s="909"/>
      <c r="G69" s="909"/>
      <c r="H69" s="909"/>
      <c r="I69" s="909"/>
      <c r="J69" s="909"/>
      <c r="K69" s="909"/>
      <c r="L69" s="909"/>
      <c r="M69" s="909"/>
      <c r="N69" s="909"/>
      <c r="O69" s="909"/>
      <c r="P69" s="910"/>
      <c r="Q69" s="911">
        <v>82</v>
      </c>
      <c r="R69" s="865"/>
      <c r="S69" s="865"/>
      <c r="T69" s="865"/>
      <c r="U69" s="865"/>
      <c r="V69" s="865">
        <v>64</v>
      </c>
      <c r="W69" s="865"/>
      <c r="X69" s="865"/>
      <c r="Y69" s="865"/>
      <c r="Z69" s="865"/>
      <c r="AA69" s="865">
        <v>19</v>
      </c>
      <c r="AB69" s="865"/>
      <c r="AC69" s="865"/>
      <c r="AD69" s="865"/>
      <c r="AE69" s="865"/>
      <c r="AF69" s="865">
        <v>19</v>
      </c>
      <c r="AG69" s="865"/>
      <c r="AH69" s="865"/>
      <c r="AI69" s="865"/>
      <c r="AJ69" s="865"/>
      <c r="AK69" s="865"/>
      <c r="AL69" s="865"/>
      <c r="AM69" s="865"/>
      <c r="AN69" s="865"/>
      <c r="AO69" s="865"/>
      <c r="AP69" s="865"/>
      <c r="AQ69" s="865"/>
      <c r="AR69" s="865"/>
      <c r="AS69" s="865"/>
      <c r="AT69" s="865"/>
      <c r="AU69" s="865"/>
      <c r="AV69" s="865"/>
      <c r="AW69" s="865"/>
      <c r="AX69" s="865"/>
      <c r="AY69" s="865"/>
      <c r="AZ69" s="867"/>
      <c r="BA69" s="867"/>
      <c r="BB69" s="867"/>
      <c r="BC69" s="867"/>
      <c r="BD69" s="868"/>
      <c r="BE69" s="237"/>
      <c r="BF69" s="237"/>
      <c r="BG69" s="237"/>
      <c r="BH69" s="237"/>
      <c r="BI69" s="237"/>
      <c r="BJ69" s="237"/>
      <c r="BK69" s="237"/>
      <c r="BL69" s="237"/>
      <c r="BM69" s="237"/>
      <c r="BN69" s="237"/>
      <c r="BO69" s="237"/>
      <c r="BP69" s="237"/>
      <c r="BQ69" s="234">
        <v>63</v>
      </c>
      <c r="BR69" s="239"/>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26"/>
    </row>
    <row r="70" spans="1:131" ht="26.25" customHeight="1" x14ac:dyDescent="0.15">
      <c r="A70" s="234">
        <v>3</v>
      </c>
      <c r="B70" s="908" t="s">
        <v>580</v>
      </c>
      <c r="C70" s="909"/>
      <c r="D70" s="909"/>
      <c r="E70" s="909"/>
      <c r="F70" s="909"/>
      <c r="G70" s="909"/>
      <c r="H70" s="909"/>
      <c r="I70" s="909"/>
      <c r="J70" s="909"/>
      <c r="K70" s="909"/>
      <c r="L70" s="909"/>
      <c r="M70" s="909"/>
      <c r="N70" s="909"/>
      <c r="O70" s="909"/>
      <c r="P70" s="910"/>
      <c r="Q70" s="911">
        <v>146</v>
      </c>
      <c r="R70" s="865"/>
      <c r="S70" s="865"/>
      <c r="T70" s="865"/>
      <c r="U70" s="865"/>
      <c r="V70" s="865">
        <v>135</v>
      </c>
      <c r="W70" s="865"/>
      <c r="X70" s="865"/>
      <c r="Y70" s="865"/>
      <c r="Z70" s="865"/>
      <c r="AA70" s="865">
        <v>11</v>
      </c>
      <c r="AB70" s="865"/>
      <c r="AC70" s="865"/>
      <c r="AD70" s="865"/>
      <c r="AE70" s="865"/>
      <c r="AF70" s="865">
        <v>11</v>
      </c>
      <c r="AG70" s="865"/>
      <c r="AH70" s="865"/>
      <c r="AI70" s="865"/>
      <c r="AJ70" s="865"/>
      <c r="AK70" s="865">
        <v>32</v>
      </c>
      <c r="AL70" s="865"/>
      <c r="AM70" s="865"/>
      <c r="AN70" s="865"/>
      <c r="AO70" s="865"/>
      <c r="AP70" s="865"/>
      <c r="AQ70" s="865"/>
      <c r="AR70" s="865"/>
      <c r="AS70" s="865"/>
      <c r="AT70" s="865"/>
      <c r="AU70" s="865"/>
      <c r="AV70" s="865"/>
      <c r="AW70" s="865"/>
      <c r="AX70" s="865"/>
      <c r="AY70" s="865"/>
      <c r="AZ70" s="867"/>
      <c r="BA70" s="867"/>
      <c r="BB70" s="867"/>
      <c r="BC70" s="867"/>
      <c r="BD70" s="868"/>
      <c r="BE70" s="237"/>
      <c r="BF70" s="237"/>
      <c r="BG70" s="237"/>
      <c r="BH70" s="237"/>
      <c r="BI70" s="237"/>
      <c r="BJ70" s="237"/>
      <c r="BK70" s="237"/>
      <c r="BL70" s="237"/>
      <c r="BM70" s="237"/>
      <c r="BN70" s="237"/>
      <c r="BO70" s="237"/>
      <c r="BP70" s="237"/>
      <c r="BQ70" s="234">
        <v>64</v>
      </c>
      <c r="BR70" s="239"/>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26"/>
    </row>
    <row r="71" spans="1:131" ht="26.25" customHeight="1" x14ac:dyDescent="0.15">
      <c r="A71" s="234">
        <v>4</v>
      </c>
      <c r="B71" s="908" t="s">
        <v>581</v>
      </c>
      <c r="C71" s="909"/>
      <c r="D71" s="909"/>
      <c r="E71" s="909"/>
      <c r="F71" s="909"/>
      <c r="G71" s="909"/>
      <c r="H71" s="909"/>
      <c r="I71" s="909"/>
      <c r="J71" s="909"/>
      <c r="K71" s="909"/>
      <c r="L71" s="909"/>
      <c r="M71" s="909"/>
      <c r="N71" s="909"/>
      <c r="O71" s="909"/>
      <c r="P71" s="910"/>
      <c r="Q71" s="911">
        <v>542</v>
      </c>
      <c r="R71" s="865"/>
      <c r="S71" s="865"/>
      <c r="T71" s="865"/>
      <c r="U71" s="865"/>
      <c r="V71" s="865">
        <v>507</v>
      </c>
      <c r="W71" s="865"/>
      <c r="X71" s="865"/>
      <c r="Y71" s="865"/>
      <c r="Z71" s="865"/>
      <c r="AA71" s="865">
        <v>35</v>
      </c>
      <c r="AB71" s="865"/>
      <c r="AC71" s="865"/>
      <c r="AD71" s="865"/>
      <c r="AE71" s="865"/>
      <c r="AF71" s="865">
        <v>35</v>
      </c>
      <c r="AG71" s="865"/>
      <c r="AH71" s="865"/>
      <c r="AI71" s="865"/>
      <c r="AJ71" s="865"/>
      <c r="AK71" s="865"/>
      <c r="AL71" s="865"/>
      <c r="AM71" s="865"/>
      <c r="AN71" s="865"/>
      <c r="AO71" s="865"/>
      <c r="AP71" s="865"/>
      <c r="AQ71" s="865"/>
      <c r="AR71" s="865"/>
      <c r="AS71" s="865"/>
      <c r="AT71" s="865"/>
      <c r="AU71" s="865"/>
      <c r="AV71" s="865"/>
      <c r="AW71" s="865"/>
      <c r="AX71" s="865"/>
      <c r="AY71" s="865"/>
      <c r="AZ71" s="867"/>
      <c r="BA71" s="867"/>
      <c r="BB71" s="867"/>
      <c r="BC71" s="867"/>
      <c r="BD71" s="868"/>
      <c r="BE71" s="237"/>
      <c r="BF71" s="237"/>
      <c r="BG71" s="237"/>
      <c r="BH71" s="237"/>
      <c r="BI71" s="237"/>
      <c r="BJ71" s="237"/>
      <c r="BK71" s="237"/>
      <c r="BL71" s="237"/>
      <c r="BM71" s="237"/>
      <c r="BN71" s="237"/>
      <c r="BO71" s="237"/>
      <c r="BP71" s="237"/>
      <c r="BQ71" s="234">
        <v>65</v>
      </c>
      <c r="BR71" s="239"/>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26"/>
    </row>
    <row r="72" spans="1:131" ht="26.25" customHeight="1" x14ac:dyDescent="0.15">
      <c r="A72" s="234">
        <v>5</v>
      </c>
      <c r="B72" s="908" t="s">
        <v>582</v>
      </c>
      <c r="C72" s="909"/>
      <c r="D72" s="909"/>
      <c r="E72" s="909"/>
      <c r="F72" s="909"/>
      <c r="G72" s="909"/>
      <c r="H72" s="909"/>
      <c r="I72" s="909"/>
      <c r="J72" s="909"/>
      <c r="K72" s="909"/>
      <c r="L72" s="909"/>
      <c r="M72" s="909"/>
      <c r="N72" s="909"/>
      <c r="O72" s="909"/>
      <c r="P72" s="910"/>
      <c r="Q72" s="911">
        <v>154466</v>
      </c>
      <c r="R72" s="865"/>
      <c r="S72" s="865"/>
      <c r="T72" s="865"/>
      <c r="U72" s="865"/>
      <c r="V72" s="865">
        <v>151330</v>
      </c>
      <c r="W72" s="865"/>
      <c r="X72" s="865"/>
      <c r="Y72" s="865"/>
      <c r="Z72" s="865"/>
      <c r="AA72" s="865">
        <v>3136</v>
      </c>
      <c r="AB72" s="865"/>
      <c r="AC72" s="865"/>
      <c r="AD72" s="865"/>
      <c r="AE72" s="865"/>
      <c r="AF72" s="865">
        <v>3136</v>
      </c>
      <c r="AG72" s="865"/>
      <c r="AH72" s="865"/>
      <c r="AI72" s="865"/>
      <c r="AJ72" s="865"/>
      <c r="AK72" s="865">
        <v>668</v>
      </c>
      <c r="AL72" s="865"/>
      <c r="AM72" s="865"/>
      <c r="AN72" s="865"/>
      <c r="AO72" s="865"/>
      <c r="AP72" s="865"/>
      <c r="AQ72" s="865"/>
      <c r="AR72" s="865"/>
      <c r="AS72" s="865"/>
      <c r="AT72" s="865"/>
      <c r="AU72" s="865"/>
      <c r="AV72" s="865"/>
      <c r="AW72" s="865"/>
      <c r="AX72" s="865"/>
      <c r="AY72" s="865"/>
      <c r="AZ72" s="867"/>
      <c r="BA72" s="867"/>
      <c r="BB72" s="867"/>
      <c r="BC72" s="867"/>
      <c r="BD72" s="868"/>
      <c r="BE72" s="237"/>
      <c r="BF72" s="237"/>
      <c r="BG72" s="237"/>
      <c r="BH72" s="237"/>
      <c r="BI72" s="237"/>
      <c r="BJ72" s="237"/>
      <c r="BK72" s="237"/>
      <c r="BL72" s="237"/>
      <c r="BM72" s="237"/>
      <c r="BN72" s="237"/>
      <c r="BO72" s="237"/>
      <c r="BP72" s="237"/>
      <c r="BQ72" s="234">
        <v>66</v>
      </c>
      <c r="BR72" s="239"/>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26"/>
    </row>
    <row r="73" spans="1:131" ht="26.25" customHeight="1" x14ac:dyDescent="0.15">
      <c r="A73" s="234">
        <v>6</v>
      </c>
      <c r="B73" s="908"/>
      <c r="C73" s="909"/>
      <c r="D73" s="909"/>
      <c r="E73" s="909"/>
      <c r="F73" s="909"/>
      <c r="G73" s="909"/>
      <c r="H73" s="909"/>
      <c r="I73" s="909"/>
      <c r="J73" s="909"/>
      <c r="K73" s="909"/>
      <c r="L73" s="909"/>
      <c r="M73" s="909"/>
      <c r="N73" s="909"/>
      <c r="O73" s="909"/>
      <c r="P73" s="910"/>
      <c r="Q73" s="911"/>
      <c r="R73" s="865"/>
      <c r="S73" s="865"/>
      <c r="T73" s="865"/>
      <c r="U73" s="865"/>
      <c r="V73" s="865"/>
      <c r="W73" s="865"/>
      <c r="X73" s="865"/>
      <c r="Y73" s="865"/>
      <c r="Z73" s="865"/>
      <c r="AA73" s="865"/>
      <c r="AB73" s="865"/>
      <c r="AC73" s="865"/>
      <c r="AD73" s="865"/>
      <c r="AE73" s="865"/>
      <c r="AF73" s="865"/>
      <c r="AG73" s="865"/>
      <c r="AH73" s="865"/>
      <c r="AI73" s="865"/>
      <c r="AJ73" s="865"/>
      <c r="AK73" s="865"/>
      <c r="AL73" s="865"/>
      <c r="AM73" s="865"/>
      <c r="AN73" s="865"/>
      <c r="AO73" s="865"/>
      <c r="AP73" s="865"/>
      <c r="AQ73" s="865"/>
      <c r="AR73" s="865"/>
      <c r="AS73" s="865"/>
      <c r="AT73" s="865"/>
      <c r="AU73" s="865"/>
      <c r="AV73" s="865"/>
      <c r="AW73" s="865"/>
      <c r="AX73" s="865"/>
      <c r="AY73" s="865"/>
      <c r="AZ73" s="867"/>
      <c r="BA73" s="867"/>
      <c r="BB73" s="867"/>
      <c r="BC73" s="867"/>
      <c r="BD73" s="868"/>
      <c r="BE73" s="237"/>
      <c r="BF73" s="237"/>
      <c r="BG73" s="237"/>
      <c r="BH73" s="237"/>
      <c r="BI73" s="237"/>
      <c r="BJ73" s="237"/>
      <c r="BK73" s="237"/>
      <c r="BL73" s="237"/>
      <c r="BM73" s="237"/>
      <c r="BN73" s="237"/>
      <c r="BO73" s="237"/>
      <c r="BP73" s="237"/>
      <c r="BQ73" s="234">
        <v>67</v>
      </c>
      <c r="BR73" s="239"/>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26"/>
    </row>
    <row r="74" spans="1:131" ht="26.25" customHeight="1" x14ac:dyDescent="0.15">
      <c r="A74" s="234">
        <v>7</v>
      </c>
      <c r="B74" s="908"/>
      <c r="C74" s="909"/>
      <c r="D74" s="909"/>
      <c r="E74" s="909"/>
      <c r="F74" s="909"/>
      <c r="G74" s="909"/>
      <c r="H74" s="909"/>
      <c r="I74" s="909"/>
      <c r="J74" s="909"/>
      <c r="K74" s="909"/>
      <c r="L74" s="909"/>
      <c r="M74" s="909"/>
      <c r="N74" s="909"/>
      <c r="O74" s="909"/>
      <c r="P74" s="910"/>
      <c r="Q74" s="911"/>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c r="AX74" s="865"/>
      <c r="AY74" s="865"/>
      <c r="AZ74" s="867"/>
      <c r="BA74" s="867"/>
      <c r="BB74" s="867"/>
      <c r="BC74" s="867"/>
      <c r="BD74" s="868"/>
      <c r="BE74" s="237"/>
      <c r="BF74" s="237"/>
      <c r="BG74" s="237"/>
      <c r="BH74" s="237"/>
      <c r="BI74" s="237"/>
      <c r="BJ74" s="237"/>
      <c r="BK74" s="237"/>
      <c r="BL74" s="237"/>
      <c r="BM74" s="237"/>
      <c r="BN74" s="237"/>
      <c r="BO74" s="237"/>
      <c r="BP74" s="237"/>
      <c r="BQ74" s="234">
        <v>68</v>
      </c>
      <c r="BR74" s="239"/>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26"/>
    </row>
    <row r="75" spans="1:131" ht="26.25" customHeight="1" x14ac:dyDescent="0.15">
      <c r="A75" s="234">
        <v>8</v>
      </c>
      <c r="B75" s="908"/>
      <c r="C75" s="909"/>
      <c r="D75" s="909"/>
      <c r="E75" s="909"/>
      <c r="F75" s="909"/>
      <c r="G75" s="909"/>
      <c r="H75" s="909"/>
      <c r="I75" s="909"/>
      <c r="J75" s="909"/>
      <c r="K75" s="909"/>
      <c r="L75" s="909"/>
      <c r="M75" s="909"/>
      <c r="N75" s="909"/>
      <c r="O75" s="909"/>
      <c r="P75" s="910"/>
      <c r="Q75" s="912"/>
      <c r="R75" s="913"/>
      <c r="S75" s="913"/>
      <c r="T75" s="913"/>
      <c r="U75" s="869"/>
      <c r="V75" s="914"/>
      <c r="W75" s="913"/>
      <c r="X75" s="913"/>
      <c r="Y75" s="913"/>
      <c r="Z75" s="869"/>
      <c r="AA75" s="914"/>
      <c r="AB75" s="913"/>
      <c r="AC75" s="913"/>
      <c r="AD75" s="913"/>
      <c r="AE75" s="869"/>
      <c r="AF75" s="914"/>
      <c r="AG75" s="913"/>
      <c r="AH75" s="913"/>
      <c r="AI75" s="913"/>
      <c r="AJ75" s="869"/>
      <c r="AK75" s="914"/>
      <c r="AL75" s="913"/>
      <c r="AM75" s="913"/>
      <c r="AN75" s="913"/>
      <c r="AO75" s="869"/>
      <c r="AP75" s="914"/>
      <c r="AQ75" s="913"/>
      <c r="AR75" s="913"/>
      <c r="AS75" s="913"/>
      <c r="AT75" s="869"/>
      <c r="AU75" s="914"/>
      <c r="AV75" s="913"/>
      <c r="AW75" s="913"/>
      <c r="AX75" s="913"/>
      <c r="AY75" s="869"/>
      <c r="AZ75" s="867"/>
      <c r="BA75" s="867"/>
      <c r="BB75" s="867"/>
      <c r="BC75" s="867"/>
      <c r="BD75" s="868"/>
      <c r="BE75" s="237"/>
      <c r="BF75" s="237"/>
      <c r="BG75" s="237"/>
      <c r="BH75" s="237"/>
      <c r="BI75" s="237"/>
      <c r="BJ75" s="237"/>
      <c r="BK75" s="237"/>
      <c r="BL75" s="237"/>
      <c r="BM75" s="237"/>
      <c r="BN75" s="237"/>
      <c r="BO75" s="237"/>
      <c r="BP75" s="237"/>
      <c r="BQ75" s="234">
        <v>69</v>
      </c>
      <c r="BR75" s="239"/>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26"/>
    </row>
    <row r="76" spans="1:131" ht="26.25" customHeight="1" x14ac:dyDescent="0.15">
      <c r="A76" s="234">
        <v>9</v>
      </c>
      <c r="B76" s="908"/>
      <c r="C76" s="909"/>
      <c r="D76" s="909"/>
      <c r="E76" s="909"/>
      <c r="F76" s="909"/>
      <c r="G76" s="909"/>
      <c r="H76" s="909"/>
      <c r="I76" s="909"/>
      <c r="J76" s="909"/>
      <c r="K76" s="909"/>
      <c r="L76" s="909"/>
      <c r="M76" s="909"/>
      <c r="N76" s="909"/>
      <c r="O76" s="909"/>
      <c r="P76" s="910"/>
      <c r="Q76" s="912"/>
      <c r="R76" s="913"/>
      <c r="S76" s="913"/>
      <c r="T76" s="913"/>
      <c r="U76" s="869"/>
      <c r="V76" s="914"/>
      <c r="W76" s="913"/>
      <c r="X76" s="913"/>
      <c r="Y76" s="913"/>
      <c r="Z76" s="869"/>
      <c r="AA76" s="914"/>
      <c r="AB76" s="913"/>
      <c r="AC76" s="913"/>
      <c r="AD76" s="913"/>
      <c r="AE76" s="869"/>
      <c r="AF76" s="914"/>
      <c r="AG76" s="913"/>
      <c r="AH76" s="913"/>
      <c r="AI76" s="913"/>
      <c r="AJ76" s="869"/>
      <c r="AK76" s="914"/>
      <c r="AL76" s="913"/>
      <c r="AM76" s="913"/>
      <c r="AN76" s="913"/>
      <c r="AO76" s="869"/>
      <c r="AP76" s="914"/>
      <c r="AQ76" s="913"/>
      <c r="AR76" s="913"/>
      <c r="AS76" s="913"/>
      <c r="AT76" s="869"/>
      <c r="AU76" s="914"/>
      <c r="AV76" s="913"/>
      <c r="AW76" s="913"/>
      <c r="AX76" s="913"/>
      <c r="AY76" s="869"/>
      <c r="AZ76" s="867"/>
      <c r="BA76" s="867"/>
      <c r="BB76" s="867"/>
      <c r="BC76" s="867"/>
      <c r="BD76" s="868"/>
      <c r="BE76" s="237"/>
      <c r="BF76" s="237"/>
      <c r="BG76" s="237"/>
      <c r="BH76" s="237"/>
      <c r="BI76" s="237"/>
      <c r="BJ76" s="237"/>
      <c r="BK76" s="237"/>
      <c r="BL76" s="237"/>
      <c r="BM76" s="237"/>
      <c r="BN76" s="237"/>
      <c r="BO76" s="237"/>
      <c r="BP76" s="237"/>
      <c r="BQ76" s="234">
        <v>70</v>
      </c>
      <c r="BR76" s="239"/>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26"/>
    </row>
    <row r="77" spans="1:131" ht="26.25" customHeight="1" x14ac:dyDescent="0.15">
      <c r="A77" s="234">
        <v>10</v>
      </c>
      <c r="B77" s="908"/>
      <c r="C77" s="909"/>
      <c r="D77" s="909"/>
      <c r="E77" s="909"/>
      <c r="F77" s="909"/>
      <c r="G77" s="909"/>
      <c r="H77" s="909"/>
      <c r="I77" s="909"/>
      <c r="J77" s="909"/>
      <c r="K77" s="909"/>
      <c r="L77" s="909"/>
      <c r="M77" s="909"/>
      <c r="N77" s="909"/>
      <c r="O77" s="909"/>
      <c r="P77" s="910"/>
      <c r="Q77" s="912"/>
      <c r="R77" s="913"/>
      <c r="S77" s="913"/>
      <c r="T77" s="913"/>
      <c r="U77" s="869"/>
      <c r="V77" s="914"/>
      <c r="W77" s="913"/>
      <c r="X77" s="913"/>
      <c r="Y77" s="913"/>
      <c r="Z77" s="869"/>
      <c r="AA77" s="914"/>
      <c r="AB77" s="913"/>
      <c r="AC77" s="913"/>
      <c r="AD77" s="913"/>
      <c r="AE77" s="869"/>
      <c r="AF77" s="914"/>
      <c r="AG77" s="913"/>
      <c r="AH77" s="913"/>
      <c r="AI77" s="913"/>
      <c r="AJ77" s="869"/>
      <c r="AK77" s="914"/>
      <c r="AL77" s="913"/>
      <c r="AM77" s="913"/>
      <c r="AN77" s="913"/>
      <c r="AO77" s="869"/>
      <c r="AP77" s="914"/>
      <c r="AQ77" s="913"/>
      <c r="AR77" s="913"/>
      <c r="AS77" s="913"/>
      <c r="AT77" s="869"/>
      <c r="AU77" s="914"/>
      <c r="AV77" s="913"/>
      <c r="AW77" s="913"/>
      <c r="AX77" s="913"/>
      <c r="AY77" s="869"/>
      <c r="AZ77" s="867"/>
      <c r="BA77" s="867"/>
      <c r="BB77" s="867"/>
      <c r="BC77" s="867"/>
      <c r="BD77" s="868"/>
      <c r="BE77" s="237"/>
      <c r="BF77" s="237"/>
      <c r="BG77" s="237"/>
      <c r="BH77" s="237"/>
      <c r="BI77" s="237"/>
      <c r="BJ77" s="237"/>
      <c r="BK77" s="237"/>
      <c r="BL77" s="237"/>
      <c r="BM77" s="237"/>
      <c r="BN77" s="237"/>
      <c r="BO77" s="237"/>
      <c r="BP77" s="237"/>
      <c r="BQ77" s="234">
        <v>71</v>
      </c>
      <c r="BR77" s="239"/>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26"/>
    </row>
    <row r="78" spans="1:131" ht="26.25" customHeight="1" x14ac:dyDescent="0.15">
      <c r="A78" s="234">
        <v>11</v>
      </c>
      <c r="B78" s="908"/>
      <c r="C78" s="909"/>
      <c r="D78" s="909"/>
      <c r="E78" s="909"/>
      <c r="F78" s="909"/>
      <c r="G78" s="909"/>
      <c r="H78" s="909"/>
      <c r="I78" s="909"/>
      <c r="J78" s="909"/>
      <c r="K78" s="909"/>
      <c r="L78" s="909"/>
      <c r="M78" s="909"/>
      <c r="N78" s="909"/>
      <c r="O78" s="909"/>
      <c r="P78" s="910"/>
      <c r="Q78" s="911"/>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7"/>
      <c r="BA78" s="867"/>
      <c r="BB78" s="867"/>
      <c r="BC78" s="867"/>
      <c r="BD78" s="868"/>
      <c r="BE78" s="237"/>
      <c r="BF78" s="237"/>
      <c r="BG78" s="237"/>
      <c r="BH78" s="237"/>
      <c r="BI78" s="237"/>
      <c r="BJ78" s="226"/>
      <c r="BK78" s="226"/>
      <c r="BL78" s="226"/>
      <c r="BM78" s="226"/>
      <c r="BN78" s="226"/>
      <c r="BO78" s="237"/>
      <c r="BP78" s="237"/>
      <c r="BQ78" s="234">
        <v>72</v>
      </c>
      <c r="BR78" s="239"/>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26"/>
    </row>
    <row r="79" spans="1:131" ht="26.25" customHeight="1" x14ac:dyDescent="0.15">
      <c r="A79" s="234">
        <v>12</v>
      </c>
      <c r="B79" s="908"/>
      <c r="C79" s="909"/>
      <c r="D79" s="909"/>
      <c r="E79" s="909"/>
      <c r="F79" s="909"/>
      <c r="G79" s="909"/>
      <c r="H79" s="909"/>
      <c r="I79" s="909"/>
      <c r="J79" s="909"/>
      <c r="K79" s="909"/>
      <c r="L79" s="909"/>
      <c r="M79" s="909"/>
      <c r="N79" s="909"/>
      <c r="O79" s="909"/>
      <c r="P79" s="910"/>
      <c r="Q79" s="911"/>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7"/>
      <c r="BA79" s="867"/>
      <c r="BB79" s="867"/>
      <c r="BC79" s="867"/>
      <c r="BD79" s="868"/>
      <c r="BE79" s="237"/>
      <c r="BF79" s="237"/>
      <c r="BG79" s="237"/>
      <c r="BH79" s="237"/>
      <c r="BI79" s="237"/>
      <c r="BJ79" s="226"/>
      <c r="BK79" s="226"/>
      <c r="BL79" s="226"/>
      <c r="BM79" s="226"/>
      <c r="BN79" s="226"/>
      <c r="BO79" s="237"/>
      <c r="BP79" s="237"/>
      <c r="BQ79" s="234">
        <v>73</v>
      </c>
      <c r="BR79" s="239"/>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26"/>
    </row>
    <row r="80" spans="1:131" ht="26.25" customHeight="1" x14ac:dyDescent="0.15">
      <c r="A80" s="234">
        <v>13</v>
      </c>
      <c r="B80" s="908"/>
      <c r="C80" s="909"/>
      <c r="D80" s="909"/>
      <c r="E80" s="909"/>
      <c r="F80" s="909"/>
      <c r="G80" s="909"/>
      <c r="H80" s="909"/>
      <c r="I80" s="909"/>
      <c r="J80" s="909"/>
      <c r="K80" s="909"/>
      <c r="L80" s="909"/>
      <c r="M80" s="909"/>
      <c r="N80" s="909"/>
      <c r="O80" s="909"/>
      <c r="P80" s="910"/>
      <c r="Q80" s="911"/>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7"/>
      <c r="BA80" s="867"/>
      <c r="BB80" s="867"/>
      <c r="BC80" s="867"/>
      <c r="BD80" s="868"/>
      <c r="BE80" s="237"/>
      <c r="BF80" s="237"/>
      <c r="BG80" s="237"/>
      <c r="BH80" s="237"/>
      <c r="BI80" s="237"/>
      <c r="BJ80" s="237"/>
      <c r="BK80" s="237"/>
      <c r="BL80" s="237"/>
      <c r="BM80" s="237"/>
      <c r="BN80" s="237"/>
      <c r="BO80" s="237"/>
      <c r="BP80" s="237"/>
      <c r="BQ80" s="234">
        <v>74</v>
      </c>
      <c r="BR80" s="239"/>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26"/>
    </row>
    <row r="81" spans="1:131" ht="26.25" customHeight="1" x14ac:dyDescent="0.15">
      <c r="A81" s="234">
        <v>14</v>
      </c>
      <c r="B81" s="908"/>
      <c r="C81" s="909"/>
      <c r="D81" s="909"/>
      <c r="E81" s="909"/>
      <c r="F81" s="909"/>
      <c r="G81" s="909"/>
      <c r="H81" s="909"/>
      <c r="I81" s="909"/>
      <c r="J81" s="909"/>
      <c r="K81" s="909"/>
      <c r="L81" s="909"/>
      <c r="M81" s="909"/>
      <c r="N81" s="909"/>
      <c r="O81" s="909"/>
      <c r="P81" s="910"/>
      <c r="Q81" s="911"/>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7"/>
      <c r="BA81" s="867"/>
      <c r="BB81" s="867"/>
      <c r="BC81" s="867"/>
      <c r="BD81" s="868"/>
      <c r="BE81" s="237"/>
      <c r="BF81" s="237"/>
      <c r="BG81" s="237"/>
      <c r="BH81" s="237"/>
      <c r="BI81" s="237"/>
      <c r="BJ81" s="237"/>
      <c r="BK81" s="237"/>
      <c r="BL81" s="237"/>
      <c r="BM81" s="237"/>
      <c r="BN81" s="237"/>
      <c r="BO81" s="237"/>
      <c r="BP81" s="237"/>
      <c r="BQ81" s="234">
        <v>75</v>
      </c>
      <c r="BR81" s="239"/>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26"/>
    </row>
    <row r="82" spans="1:131" ht="26.25" customHeight="1" x14ac:dyDescent="0.15">
      <c r="A82" s="234">
        <v>15</v>
      </c>
      <c r="B82" s="908"/>
      <c r="C82" s="909"/>
      <c r="D82" s="909"/>
      <c r="E82" s="909"/>
      <c r="F82" s="909"/>
      <c r="G82" s="909"/>
      <c r="H82" s="909"/>
      <c r="I82" s="909"/>
      <c r="J82" s="909"/>
      <c r="K82" s="909"/>
      <c r="L82" s="909"/>
      <c r="M82" s="909"/>
      <c r="N82" s="909"/>
      <c r="O82" s="909"/>
      <c r="P82" s="910"/>
      <c r="Q82" s="911"/>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7"/>
      <c r="BA82" s="867"/>
      <c r="BB82" s="867"/>
      <c r="BC82" s="867"/>
      <c r="BD82" s="868"/>
      <c r="BE82" s="237"/>
      <c r="BF82" s="237"/>
      <c r="BG82" s="237"/>
      <c r="BH82" s="237"/>
      <c r="BI82" s="237"/>
      <c r="BJ82" s="237"/>
      <c r="BK82" s="237"/>
      <c r="BL82" s="237"/>
      <c r="BM82" s="237"/>
      <c r="BN82" s="237"/>
      <c r="BO82" s="237"/>
      <c r="BP82" s="237"/>
      <c r="BQ82" s="234">
        <v>76</v>
      </c>
      <c r="BR82" s="239"/>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26"/>
    </row>
    <row r="83" spans="1:131" ht="26.25" customHeight="1" x14ac:dyDescent="0.15">
      <c r="A83" s="234">
        <v>16</v>
      </c>
      <c r="B83" s="908"/>
      <c r="C83" s="909"/>
      <c r="D83" s="909"/>
      <c r="E83" s="909"/>
      <c r="F83" s="909"/>
      <c r="G83" s="909"/>
      <c r="H83" s="909"/>
      <c r="I83" s="909"/>
      <c r="J83" s="909"/>
      <c r="K83" s="909"/>
      <c r="L83" s="909"/>
      <c r="M83" s="909"/>
      <c r="N83" s="909"/>
      <c r="O83" s="909"/>
      <c r="P83" s="910"/>
      <c r="Q83" s="911"/>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7"/>
      <c r="BA83" s="867"/>
      <c r="BB83" s="867"/>
      <c r="BC83" s="867"/>
      <c r="BD83" s="868"/>
      <c r="BE83" s="237"/>
      <c r="BF83" s="237"/>
      <c r="BG83" s="237"/>
      <c r="BH83" s="237"/>
      <c r="BI83" s="237"/>
      <c r="BJ83" s="237"/>
      <c r="BK83" s="237"/>
      <c r="BL83" s="237"/>
      <c r="BM83" s="237"/>
      <c r="BN83" s="237"/>
      <c r="BO83" s="237"/>
      <c r="BP83" s="237"/>
      <c r="BQ83" s="234">
        <v>77</v>
      </c>
      <c r="BR83" s="239"/>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26"/>
    </row>
    <row r="84" spans="1:131" ht="26.25" customHeight="1" x14ac:dyDescent="0.15">
      <c r="A84" s="234">
        <v>17</v>
      </c>
      <c r="B84" s="908"/>
      <c r="C84" s="909"/>
      <c r="D84" s="909"/>
      <c r="E84" s="909"/>
      <c r="F84" s="909"/>
      <c r="G84" s="909"/>
      <c r="H84" s="909"/>
      <c r="I84" s="909"/>
      <c r="J84" s="909"/>
      <c r="K84" s="909"/>
      <c r="L84" s="909"/>
      <c r="M84" s="909"/>
      <c r="N84" s="909"/>
      <c r="O84" s="909"/>
      <c r="P84" s="910"/>
      <c r="Q84" s="911"/>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7"/>
      <c r="BA84" s="867"/>
      <c r="BB84" s="867"/>
      <c r="BC84" s="867"/>
      <c r="BD84" s="868"/>
      <c r="BE84" s="237"/>
      <c r="BF84" s="237"/>
      <c r="BG84" s="237"/>
      <c r="BH84" s="237"/>
      <c r="BI84" s="237"/>
      <c r="BJ84" s="237"/>
      <c r="BK84" s="237"/>
      <c r="BL84" s="237"/>
      <c r="BM84" s="237"/>
      <c r="BN84" s="237"/>
      <c r="BO84" s="237"/>
      <c r="BP84" s="237"/>
      <c r="BQ84" s="234">
        <v>78</v>
      </c>
      <c r="BR84" s="239"/>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26"/>
    </row>
    <row r="85" spans="1:131" ht="26.25" customHeight="1" x14ac:dyDescent="0.15">
      <c r="A85" s="234">
        <v>18</v>
      </c>
      <c r="B85" s="908"/>
      <c r="C85" s="909"/>
      <c r="D85" s="909"/>
      <c r="E85" s="909"/>
      <c r="F85" s="909"/>
      <c r="G85" s="909"/>
      <c r="H85" s="909"/>
      <c r="I85" s="909"/>
      <c r="J85" s="909"/>
      <c r="K85" s="909"/>
      <c r="L85" s="909"/>
      <c r="M85" s="909"/>
      <c r="N85" s="909"/>
      <c r="O85" s="909"/>
      <c r="P85" s="910"/>
      <c r="Q85" s="911"/>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7"/>
      <c r="BA85" s="867"/>
      <c r="BB85" s="867"/>
      <c r="BC85" s="867"/>
      <c r="BD85" s="868"/>
      <c r="BE85" s="237"/>
      <c r="BF85" s="237"/>
      <c r="BG85" s="237"/>
      <c r="BH85" s="237"/>
      <c r="BI85" s="237"/>
      <c r="BJ85" s="237"/>
      <c r="BK85" s="237"/>
      <c r="BL85" s="237"/>
      <c r="BM85" s="237"/>
      <c r="BN85" s="237"/>
      <c r="BO85" s="237"/>
      <c r="BP85" s="237"/>
      <c r="BQ85" s="234">
        <v>79</v>
      </c>
      <c r="BR85" s="239"/>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26"/>
    </row>
    <row r="86" spans="1:131" ht="26.25" customHeight="1" x14ac:dyDescent="0.15">
      <c r="A86" s="234">
        <v>19</v>
      </c>
      <c r="B86" s="908"/>
      <c r="C86" s="909"/>
      <c r="D86" s="909"/>
      <c r="E86" s="909"/>
      <c r="F86" s="909"/>
      <c r="G86" s="909"/>
      <c r="H86" s="909"/>
      <c r="I86" s="909"/>
      <c r="J86" s="909"/>
      <c r="K86" s="909"/>
      <c r="L86" s="909"/>
      <c r="M86" s="909"/>
      <c r="N86" s="909"/>
      <c r="O86" s="909"/>
      <c r="P86" s="910"/>
      <c r="Q86" s="911"/>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7"/>
      <c r="BA86" s="867"/>
      <c r="BB86" s="867"/>
      <c r="BC86" s="867"/>
      <c r="BD86" s="868"/>
      <c r="BE86" s="237"/>
      <c r="BF86" s="237"/>
      <c r="BG86" s="237"/>
      <c r="BH86" s="237"/>
      <c r="BI86" s="237"/>
      <c r="BJ86" s="237"/>
      <c r="BK86" s="237"/>
      <c r="BL86" s="237"/>
      <c r="BM86" s="237"/>
      <c r="BN86" s="237"/>
      <c r="BO86" s="237"/>
      <c r="BP86" s="237"/>
      <c r="BQ86" s="234">
        <v>80</v>
      </c>
      <c r="BR86" s="239"/>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26"/>
    </row>
    <row r="87" spans="1:131" ht="26.25" customHeight="1" x14ac:dyDescent="0.15">
      <c r="A87" s="240">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37"/>
      <c r="BF87" s="237"/>
      <c r="BG87" s="237"/>
      <c r="BH87" s="237"/>
      <c r="BI87" s="237"/>
      <c r="BJ87" s="237"/>
      <c r="BK87" s="237"/>
      <c r="BL87" s="237"/>
      <c r="BM87" s="237"/>
      <c r="BN87" s="237"/>
      <c r="BO87" s="237"/>
      <c r="BP87" s="237"/>
      <c r="BQ87" s="234">
        <v>81</v>
      </c>
      <c r="BR87" s="239"/>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26"/>
    </row>
    <row r="88" spans="1:131" ht="26.25" customHeight="1" thickBot="1" x14ac:dyDescent="0.2">
      <c r="A88" s="236" t="s">
        <v>390</v>
      </c>
      <c r="B88" s="825" t="s">
        <v>422</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f>SUM(AF68:AJ72)</f>
        <v>3288</v>
      </c>
      <c r="AG88" s="879"/>
      <c r="AH88" s="879"/>
      <c r="AI88" s="879"/>
      <c r="AJ88" s="879"/>
      <c r="AK88" s="876"/>
      <c r="AL88" s="876"/>
      <c r="AM88" s="876"/>
      <c r="AN88" s="876"/>
      <c r="AO88" s="876"/>
      <c r="AP88" s="879"/>
      <c r="AQ88" s="879"/>
      <c r="AR88" s="879"/>
      <c r="AS88" s="879"/>
      <c r="AT88" s="879"/>
      <c r="AU88" s="879"/>
      <c r="AV88" s="879"/>
      <c r="AW88" s="879"/>
      <c r="AX88" s="879"/>
      <c r="AY88" s="879"/>
      <c r="AZ88" s="884"/>
      <c r="BA88" s="884"/>
      <c r="BB88" s="884"/>
      <c r="BC88" s="884"/>
      <c r="BD88" s="885"/>
      <c r="BE88" s="237"/>
      <c r="BF88" s="237"/>
      <c r="BG88" s="237"/>
      <c r="BH88" s="237"/>
      <c r="BI88" s="237"/>
      <c r="BJ88" s="237"/>
      <c r="BK88" s="237"/>
      <c r="BL88" s="237"/>
      <c r="BM88" s="237"/>
      <c r="BN88" s="237"/>
      <c r="BO88" s="237"/>
      <c r="BP88" s="237"/>
      <c r="BQ88" s="234">
        <v>82</v>
      </c>
      <c r="BR88" s="239"/>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25" t="s">
        <v>423</v>
      </c>
      <c r="BS102" s="826"/>
      <c r="BT102" s="826"/>
      <c r="BU102" s="826"/>
      <c r="BV102" s="826"/>
      <c r="BW102" s="826"/>
      <c r="BX102" s="826"/>
      <c r="BY102" s="826"/>
      <c r="BZ102" s="826"/>
      <c r="CA102" s="826"/>
      <c r="CB102" s="826"/>
      <c r="CC102" s="826"/>
      <c r="CD102" s="826"/>
      <c r="CE102" s="826"/>
      <c r="CF102" s="826"/>
      <c r="CG102" s="827"/>
      <c r="CH102" s="922"/>
      <c r="CI102" s="923"/>
      <c r="CJ102" s="923"/>
      <c r="CK102" s="923"/>
      <c r="CL102" s="924"/>
      <c r="CM102" s="922"/>
      <c r="CN102" s="923"/>
      <c r="CO102" s="923"/>
      <c r="CP102" s="923"/>
      <c r="CQ102" s="924"/>
      <c r="CR102" s="925">
        <f>SUM(CR7:CV9)</f>
        <v>44</v>
      </c>
      <c r="CS102" s="887"/>
      <c r="CT102" s="887"/>
      <c r="CU102" s="887"/>
      <c r="CV102" s="926"/>
      <c r="CW102" s="925"/>
      <c r="CX102" s="887"/>
      <c r="CY102" s="887"/>
      <c r="CZ102" s="887"/>
      <c r="DA102" s="926"/>
      <c r="DB102" s="925"/>
      <c r="DC102" s="887"/>
      <c r="DD102" s="887"/>
      <c r="DE102" s="887"/>
      <c r="DF102" s="926"/>
      <c r="DG102" s="925"/>
      <c r="DH102" s="887"/>
      <c r="DI102" s="887"/>
      <c r="DJ102" s="887"/>
      <c r="DK102" s="926"/>
      <c r="DL102" s="925"/>
      <c r="DM102" s="887"/>
      <c r="DN102" s="887"/>
      <c r="DO102" s="887"/>
      <c r="DP102" s="926"/>
      <c r="DQ102" s="925"/>
      <c r="DR102" s="887"/>
      <c r="DS102" s="887"/>
      <c r="DT102" s="887"/>
      <c r="DU102" s="926"/>
      <c r="DV102" s="825"/>
      <c r="DW102" s="826"/>
      <c r="DX102" s="826"/>
      <c r="DY102" s="826"/>
      <c r="DZ102" s="94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0" t="s">
        <v>424</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1" t="s">
        <v>425</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52" t="s">
        <v>428</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429</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26" customFormat="1" ht="26.25" customHeight="1" x14ac:dyDescent="0.15">
      <c r="A109" s="947" t="s">
        <v>430</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431</v>
      </c>
      <c r="AB109" s="928"/>
      <c r="AC109" s="928"/>
      <c r="AD109" s="928"/>
      <c r="AE109" s="929"/>
      <c r="AF109" s="927" t="s">
        <v>432</v>
      </c>
      <c r="AG109" s="928"/>
      <c r="AH109" s="928"/>
      <c r="AI109" s="928"/>
      <c r="AJ109" s="929"/>
      <c r="AK109" s="927" t="s">
        <v>306</v>
      </c>
      <c r="AL109" s="928"/>
      <c r="AM109" s="928"/>
      <c r="AN109" s="928"/>
      <c r="AO109" s="929"/>
      <c r="AP109" s="927" t="s">
        <v>433</v>
      </c>
      <c r="AQ109" s="928"/>
      <c r="AR109" s="928"/>
      <c r="AS109" s="928"/>
      <c r="AT109" s="930"/>
      <c r="AU109" s="947" t="s">
        <v>430</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431</v>
      </c>
      <c r="BR109" s="928"/>
      <c r="BS109" s="928"/>
      <c r="BT109" s="928"/>
      <c r="BU109" s="929"/>
      <c r="BV109" s="927" t="s">
        <v>432</v>
      </c>
      <c r="BW109" s="928"/>
      <c r="BX109" s="928"/>
      <c r="BY109" s="928"/>
      <c r="BZ109" s="929"/>
      <c r="CA109" s="927" t="s">
        <v>306</v>
      </c>
      <c r="CB109" s="928"/>
      <c r="CC109" s="928"/>
      <c r="CD109" s="928"/>
      <c r="CE109" s="929"/>
      <c r="CF109" s="948" t="s">
        <v>433</v>
      </c>
      <c r="CG109" s="948"/>
      <c r="CH109" s="948"/>
      <c r="CI109" s="948"/>
      <c r="CJ109" s="948"/>
      <c r="CK109" s="927" t="s">
        <v>434</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431</v>
      </c>
      <c r="DH109" s="928"/>
      <c r="DI109" s="928"/>
      <c r="DJ109" s="928"/>
      <c r="DK109" s="929"/>
      <c r="DL109" s="927" t="s">
        <v>432</v>
      </c>
      <c r="DM109" s="928"/>
      <c r="DN109" s="928"/>
      <c r="DO109" s="928"/>
      <c r="DP109" s="929"/>
      <c r="DQ109" s="927" t="s">
        <v>306</v>
      </c>
      <c r="DR109" s="928"/>
      <c r="DS109" s="928"/>
      <c r="DT109" s="928"/>
      <c r="DU109" s="929"/>
      <c r="DV109" s="927" t="s">
        <v>433</v>
      </c>
      <c r="DW109" s="928"/>
      <c r="DX109" s="928"/>
      <c r="DY109" s="928"/>
      <c r="DZ109" s="930"/>
    </row>
    <row r="110" spans="1:131" s="226" customFormat="1" ht="26.25" customHeight="1" x14ac:dyDescent="0.15">
      <c r="A110" s="931" t="s">
        <v>435</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6377690</v>
      </c>
      <c r="AB110" s="935"/>
      <c r="AC110" s="935"/>
      <c r="AD110" s="935"/>
      <c r="AE110" s="936"/>
      <c r="AF110" s="937">
        <v>6536798</v>
      </c>
      <c r="AG110" s="935"/>
      <c r="AH110" s="935"/>
      <c r="AI110" s="935"/>
      <c r="AJ110" s="936"/>
      <c r="AK110" s="937">
        <v>6715998</v>
      </c>
      <c r="AL110" s="935"/>
      <c r="AM110" s="935"/>
      <c r="AN110" s="935"/>
      <c r="AO110" s="936"/>
      <c r="AP110" s="938">
        <v>27.4</v>
      </c>
      <c r="AQ110" s="939"/>
      <c r="AR110" s="939"/>
      <c r="AS110" s="939"/>
      <c r="AT110" s="940"/>
      <c r="AU110" s="941" t="s">
        <v>74</v>
      </c>
      <c r="AV110" s="942"/>
      <c r="AW110" s="942"/>
      <c r="AX110" s="942"/>
      <c r="AY110" s="942"/>
      <c r="AZ110" s="964" t="s">
        <v>436</v>
      </c>
      <c r="BA110" s="932"/>
      <c r="BB110" s="932"/>
      <c r="BC110" s="932"/>
      <c r="BD110" s="932"/>
      <c r="BE110" s="932"/>
      <c r="BF110" s="932"/>
      <c r="BG110" s="932"/>
      <c r="BH110" s="932"/>
      <c r="BI110" s="932"/>
      <c r="BJ110" s="932"/>
      <c r="BK110" s="932"/>
      <c r="BL110" s="932"/>
      <c r="BM110" s="932"/>
      <c r="BN110" s="932"/>
      <c r="BO110" s="932"/>
      <c r="BP110" s="933"/>
      <c r="BQ110" s="965">
        <v>68962883</v>
      </c>
      <c r="BR110" s="966"/>
      <c r="BS110" s="966"/>
      <c r="BT110" s="966"/>
      <c r="BU110" s="966"/>
      <c r="BV110" s="966">
        <v>66780929</v>
      </c>
      <c r="BW110" s="966"/>
      <c r="BX110" s="966"/>
      <c r="BY110" s="966"/>
      <c r="BZ110" s="966"/>
      <c r="CA110" s="966">
        <v>64370666</v>
      </c>
      <c r="CB110" s="966"/>
      <c r="CC110" s="966"/>
      <c r="CD110" s="966"/>
      <c r="CE110" s="966"/>
      <c r="CF110" s="979">
        <v>262.10000000000002</v>
      </c>
      <c r="CG110" s="980"/>
      <c r="CH110" s="980"/>
      <c r="CI110" s="980"/>
      <c r="CJ110" s="980"/>
      <c r="CK110" s="981" t="s">
        <v>437</v>
      </c>
      <c r="CL110" s="982"/>
      <c r="CM110" s="964" t="s">
        <v>438</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129</v>
      </c>
      <c r="DH110" s="966"/>
      <c r="DI110" s="966"/>
      <c r="DJ110" s="966"/>
      <c r="DK110" s="966"/>
      <c r="DL110" s="966" t="s">
        <v>129</v>
      </c>
      <c r="DM110" s="966"/>
      <c r="DN110" s="966"/>
      <c r="DO110" s="966"/>
      <c r="DP110" s="966"/>
      <c r="DQ110" s="966" t="s">
        <v>439</v>
      </c>
      <c r="DR110" s="966"/>
      <c r="DS110" s="966"/>
      <c r="DT110" s="966"/>
      <c r="DU110" s="966"/>
      <c r="DV110" s="967" t="s">
        <v>129</v>
      </c>
      <c r="DW110" s="967"/>
      <c r="DX110" s="967"/>
      <c r="DY110" s="967"/>
      <c r="DZ110" s="968"/>
    </row>
    <row r="111" spans="1:131" s="226" customFormat="1" ht="26.25" customHeight="1" x14ac:dyDescent="0.15">
      <c r="A111" s="969" t="s">
        <v>440</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439</v>
      </c>
      <c r="AB111" s="973"/>
      <c r="AC111" s="973"/>
      <c r="AD111" s="973"/>
      <c r="AE111" s="974"/>
      <c r="AF111" s="975" t="s">
        <v>439</v>
      </c>
      <c r="AG111" s="973"/>
      <c r="AH111" s="973"/>
      <c r="AI111" s="973"/>
      <c r="AJ111" s="974"/>
      <c r="AK111" s="975" t="s">
        <v>129</v>
      </c>
      <c r="AL111" s="973"/>
      <c r="AM111" s="973"/>
      <c r="AN111" s="973"/>
      <c r="AO111" s="974"/>
      <c r="AP111" s="976" t="s">
        <v>129</v>
      </c>
      <c r="AQ111" s="977"/>
      <c r="AR111" s="977"/>
      <c r="AS111" s="977"/>
      <c r="AT111" s="978"/>
      <c r="AU111" s="943"/>
      <c r="AV111" s="944"/>
      <c r="AW111" s="944"/>
      <c r="AX111" s="944"/>
      <c r="AY111" s="944"/>
      <c r="AZ111" s="957" t="s">
        <v>441</v>
      </c>
      <c r="BA111" s="958"/>
      <c r="BB111" s="958"/>
      <c r="BC111" s="958"/>
      <c r="BD111" s="958"/>
      <c r="BE111" s="958"/>
      <c r="BF111" s="958"/>
      <c r="BG111" s="958"/>
      <c r="BH111" s="958"/>
      <c r="BI111" s="958"/>
      <c r="BJ111" s="958"/>
      <c r="BK111" s="958"/>
      <c r="BL111" s="958"/>
      <c r="BM111" s="958"/>
      <c r="BN111" s="958"/>
      <c r="BO111" s="958"/>
      <c r="BP111" s="959"/>
      <c r="BQ111" s="960">
        <v>83880</v>
      </c>
      <c r="BR111" s="961"/>
      <c r="BS111" s="961"/>
      <c r="BT111" s="961"/>
      <c r="BU111" s="961"/>
      <c r="BV111" s="961">
        <v>57944</v>
      </c>
      <c r="BW111" s="961"/>
      <c r="BX111" s="961"/>
      <c r="BY111" s="961"/>
      <c r="BZ111" s="961"/>
      <c r="CA111" s="961">
        <v>44972</v>
      </c>
      <c r="CB111" s="961"/>
      <c r="CC111" s="961"/>
      <c r="CD111" s="961"/>
      <c r="CE111" s="961"/>
      <c r="CF111" s="955">
        <v>0.2</v>
      </c>
      <c r="CG111" s="956"/>
      <c r="CH111" s="956"/>
      <c r="CI111" s="956"/>
      <c r="CJ111" s="956"/>
      <c r="CK111" s="983"/>
      <c r="CL111" s="984"/>
      <c r="CM111" s="957" t="s">
        <v>442</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439</v>
      </c>
      <c r="DH111" s="961"/>
      <c r="DI111" s="961"/>
      <c r="DJ111" s="961"/>
      <c r="DK111" s="961"/>
      <c r="DL111" s="961" t="s">
        <v>392</v>
      </c>
      <c r="DM111" s="961"/>
      <c r="DN111" s="961"/>
      <c r="DO111" s="961"/>
      <c r="DP111" s="961"/>
      <c r="DQ111" s="961" t="s">
        <v>129</v>
      </c>
      <c r="DR111" s="961"/>
      <c r="DS111" s="961"/>
      <c r="DT111" s="961"/>
      <c r="DU111" s="961"/>
      <c r="DV111" s="962" t="s">
        <v>439</v>
      </c>
      <c r="DW111" s="962"/>
      <c r="DX111" s="962"/>
      <c r="DY111" s="962"/>
      <c r="DZ111" s="963"/>
    </row>
    <row r="112" spans="1:131" s="226" customFormat="1" ht="26.25" customHeight="1" x14ac:dyDescent="0.15">
      <c r="A112" s="987" t="s">
        <v>443</v>
      </c>
      <c r="B112" s="988"/>
      <c r="C112" s="958" t="s">
        <v>444</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439</v>
      </c>
      <c r="AB112" s="994"/>
      <c r="AC112" s="994"/>
      <c r="AD112" s="994"/>
      <c r="AE112" s="995"/>
      <c r="AF112" s="996" t="s">
        <v>129</v>
      </c>
      <c r="AG112" s="994"/>
      <c r="AH112" s="994"/>
      <c r="AI112" s="994"/>
      <c r="AJ112" s="995"/>
      <c r="AK112" s="996" t="s">
        <v>129</v>
      </c>
      <c r="AL112" s="994"/>
      <c r="AM112" s="994"/>
      <c r="AN112" s="994"/>
      <c r="AO112" s="995"/>
      <c r="AP112" s="997" t="s">
        <v>439</v>
      </c>
      <c r="AQ112" s="998"/>
      <c r="AR112" s="998"/>
      <c r="AS112" s="998"/>
      <c r="AT112" s="999"/>
      <c r="AU112" s="943"/>
      <c r="AV112" s="944"/>
      <c r="AW112" s="944"/>
      <c r="AX112" s="944"/>
      <c r="AY112" s="944"/>
      <c r="AZ112" s="957" t="s">
        <v>445</v>
      </c>
      <c r="BA112" s="958"/>
      <c r="BB112" s="958"/>
      <c r="BC112" s="958"/>
      <c r="BD112" s="958"/>
      <c r="BE112" s="958"/>
      <c r="BF112" s="958"/>
      <c r="BG112" s="958"/>
      <c r="BH112" s="958"/>
      <c r="BI112" s="958"/>
      <c r="BJ112" s="958"/>
      <c r="BK112" s="958"/>
      <c r="BL112" s="958"/>
      <c r="BM112" s="958"/>
      <c r="BN112" s="958"/>
      <c r="BO112" s="958"/>
      <c r="BP112" s="959"/>
      <c r="BQ112" s="960">
        <v>11768160</v>
      </c>
      <c r="BR112" s="961"/>
      <c r="BS112" s="961"/>
      <c r="BT112" s="961"/>
      <c r="BU112" s="961"/>
      <c r="BV112" s="961">
        <v>11178405</v>
      </c>
      <c r="BW112" s="961"/>
      <c r="BX112" s="961"/>
      <c r="BY112" s="961"/>
      <c r="BZ112" s="961"/>
      <c r="CA112" s="961">
        <v>10408191</v>
      </c>
      <c r="CB112" s="961"/>
      <c r="CC112" s="961"/>
      <c r="CD112" s="961"/>
      <c r="CE112" s="961"/>
      <c r="CF112" s="955">
        <v>42.4</v>
      </c>
      <c r="CG112" s="956"/>
      <c r="CH112" s="956"/>
      <c r="CI112" s="956"/>
      <c r="CJ112" s="956"/>
      <c r="CK112" s="983"/>
      <c r="CL112" s="984"/>
      <c r="CM112" s="957" t="s">
        <v>446</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129</v>
      </c>
      <c r="DH112" s="961"/>
      <c r="DI112" s="961"/>
      <c r="DJ112" s="961"/>
      <c r="DK112" s="961"/>
      <c r="DL112" s="961" t="s">
        <v>392</v>
      </c>
      <c r="DM112" s="961"/>
      <c r="DN112" s="961"/>
      <c r="DO112" s="961"/>
      <c r="DP112" s="961"/>
      <c r="DQ112" s="961" t="s">
        <v>129</v>
      </c>
      <c r="DR112" s="961"/>
      <c r="DS112" s="961"/>
      <c r="DT112" s="961"/>
      <c r="DU112" s="961"/>
      <c r="DV112" s="962" t="s">
        <v>439</v>
      </c>
      <c r="DW112" s="962"/>
      <c r="DX112" s="962"/>
      <c r="DY112" s="962"/>
      <c r="DZ112" s="963"/>
    </row>
    <row r="113" spans="1:130" s="226" customFormat="1" ht="26.25" customHeight="1" x14ac:dyDescent="0.15">
      <c r="A113" s="989"/>
      <c r="B113" s="990"/>
      <c r="C113" s="958" t="s">
        <v>447</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1189085</v>
      </c>
      <c r="AB113" s="973"/>
      <c r="AC113" s="973"/>
      <c r="AD113" s="973"/>
      <c r="AE113" s="974"/>
      <c r="AF113" s="975">
        <v>1116059</v>
      </c>
      <c r="AG113" s="973"/>
      <c r="AH113" s="973"/>
      <c r="AI113" s="973"/>
      <c r="AJ113" s="974"/>
      <c r="AK113" s="975">
        <v>1129741</v>
      </c>
      <c r="AL113" s="973"/>
      <c r="AM113" s="973"/>
      <c r="AN113" s="973"/>
      <c r="AO113" s="974"/>
      <c r="AP113" s="976">
        <v>4.5999999999999996</v>
      </c>
      <c r="AQ113" s="977"/>
      <c r="AR113" s="977"/>
      <c r="AS113" s="977"/>
      <c r="AT113" s="978"/>
      <c r="AU113" s="943"/>
      <c r="AV113" s="944"/>
      <c r="AW113" s="944"/>
      <c r="AX113" s="944"/>
      <c r="AY113" s="944"/>
      <c r="AZ113" s="957" t="s">
        <v>448</v>
      </c>
      <c r="BA113" s="958"/>
      <c r="BB113" s="958"/>
      <c r="BC113" s="958"/>
      <c r="BD113" s="958"/>
      <c r="BE113" s="958"/>
      <c r="BF113" s="958"/>
      <c r="BG113" s="958"/>
      <c r="BH113" s="958"/>
      <c r="BI113" s="958"/>
      <c r="BJ113" s="958"/>
      <c r="BK113" s="958"/>
      <c r="BL113" s="958"/>
      <c r="BM113" s="958"/>
      <c r="BN113" s="958"/>
      <c r="BO113" s="958"/>
      <c r="BP113" s="959"/>
      <c r="BQ113" s="960" t="s">
        <v>129</v>
      </c>
      <c r="BR113" s="961"/>
      <c r="BS113" s="961"/>
      <c r="BT113" s="961"/>
      <c r="BU113" s="961"/>
      <c r="BV113" s="961" t="s">
        <v>129</v>
      </c>
      <c r="BW113" s="961"/>
      <c r="BX113" s="961"/>
      <c r="BY113" s="961"/>
      <c r="BZ113" s="961"/>
      <c r="CA113" s="961" t="s">
        <v>129</v>
      </c>
      <c r="CB113" s="961"/>
      <c r="CC113" s="961"/>
      <c r="CD113" s="961"/>
      <c r="CE113" s="961"/>
      <c r="CF113" s="955" t="s">
        <v>439</v>
      </c>
      <c r="CG113" s="956"/>
      <c r="CH113" s="956"/>
      <c r="CI113" s="956"/>
      <c r="CJ113" s="956"/>
      <c r="CK113" s="983"/>
      <c r="CL113" s="984"/>
      <c r="CM113" s="957" t="s">
        <v>449</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129</v>
      </c>
      <c r="DH113" s="994"/>
      <c r="DI113" s="994"/>
      <c r="DJ113" s="994"/>
      <c r="DK113" s="995"/>
      <c r="DL113" s="996" t="s">
        <v>129</v>
      </c>
      <c r="DM113" s="994"/>
      <c r="DN113" s="994"/>
      <c r="DO113" s="994"/>
      <c r="DP113" s="995"/>
      <c r="DQ113" s="996" t="s">
        <v>392</v>
      </c>
      <c r="DR113" s="994"/>
      <c r="DS113" s="994"/>
      <c r="DT113" s="994"/>
      <c r="DU113" s="995"/>
      <c r="DV113" s="997" t="s">
        <v>129</v>
      </c>
      <c r="DW113" s="998"/>
      <c r="DX113" s="998"/>
      <c r="DY113" s="998"/>
      <c r="DZ113" s="999"/>
    </row>
    <row r="114" spans="1:130" s="226" customFormat="1" ht="26.25" customHeight="1" x14ac:dyDescent="0.15">
      <c r="A114" s="989"/>
      <c r="B114" s="990"/>
      <c r="C114" s="958" t="s">
        <v>450</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t="s">
        <v>129</v>
      </c>
      <c r="AB114" s="994"/>
      <c r="AC114" s="994"/>
      <c r="AD114" s="994"/>
      <c r="AE114" s="995"/>
      <c r="AF114" s="996" t="s">
        <v>129</v>
      </c>
      <c r="AG114" s="994"/>
      <c r="AH114" s="994"/>
      <c r="AI114" s="994"/>
      <c r="AJ114" s="995"/>
      <c r="AK114" s="996" t="s">
        <v>129</v>
      </c>
      <c r="AL114" s="994"/>
      <c r="AM114" s="994"/>
      <c r="AN114" s="994"/>
      <c r="AO114" s="995"/>
      <c r="AP114" s="997" t="s">
        <v>129</v>
      </c>
      <c r="AQ114" s="998"/>
      <c r="AR114" s="998"/>
      <c r="AS114" s="998"/>
      <c r="AT114" s="999"/>
      <c r="AU114" s="943"/>
      <c r="AV114" s="944"/>
      <c r="AW114" s="944"/>
      <c r="AX114" s="944"/>
      <c r="AY114" s="944"/>
      <c r="AZ114" s="957" t="s">
        <v>451</v>
      </c>
      <c r="BA114" s="958"/>
      <c r="BB114" s="958"/>
      <c r="BC114" s="958"/>
      <c r="BD114" s="958"/>
      <c r="BE114" s="958"/>
      <c r="BF114" s="958"/>
      <c r="BG114" s="958"/>
      <c r="BH114" s="958"/>
      <c r="BI114" s="958"/>
      <c r="BJ114" s="958"/>
      <c r="BK114" s="958"/>
      <c r="BL114" s="958"/>
      <c r="BM114" s="958"/>
      <c r="BN114" s="958"/>
      <c r="BO114" s="958"/>
      <c r="BP114" s="959"/>
      <c r="BQ114" s="960">
        <v>5905712</v>
      </c>
      <c r="BR114" s="961"/>
      <c r="BS114" s="961"/>
      <c r="BT114" s="961"/>
      <c r="BU114" s="961"/>
      <c r="BV114" s="961">
        <v>6035919</v>
      </c>
      <c r="BW114" s="961"/>
      <c r="BX114" s="961"/>
      <c r="BY114" s="961"/>
      <c r="BZ114" s="961"/>
      <c r="CA114" s="961">
        <v>6306071</v>
      </c>
      <c r="CB114" s="961"/>
      <c r="CC114" s="961"/>
      <c r="CD114" s="961"/>
      <c r="CE114" s="961"/>
      <c r="CF114" s="955">
        <v>25.7</v>
      </c>
      <c r="CG114" s="956"/>
      <c r="CH114" s="956"/>
      <c r="CI114" s="956"/>
      <c r="CJ114" s="956"/>
      <c r="CK114" s="983"/>
      <c r="CL114" s="984"/>
      <c r="CM114" s="957" t="s">
        <v>452</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129</v>
      </c>
      <c r="DH114" s="994"/>
      <c r="DI114" s="994"/>
      <c r="DJ114" s="994"/>
      <c r="DK114" s="995"/>
      <c r="DL114" s="996" t="s">
        <v>129</v>
      </c>
      <c r="DM114" s="994"/>
      <c r="DN114" s="994"/>
      <c r="DO114" s="994"/>
      <c r="DP114" s="995"/>
      <c r="DQ114" s="996" t="s">
        <v>129</v>
      </c>
      <c r="DR114" s="994"/>
      <c r="DS114" s="994"/>
      <c r="DT114" s="994"/>
      <c r="DU114" s="995"/>
      <c r="DV114" s="997" t="s">
        <v>439</v>
      </c>
      <c r="DW114" s="998"/>
      <c r="DX114" s="998"/>
      <c r="DY114" s="998"/>
      <c r="DZ114" s="999"/>
    </row>
    <row r="115" spans="1:130" s="226" customFormat="1" ht="26.25" customHeight="1" x14ac:dyDescent="0.15">
      <c r="A115" s="989"/>
      <c r="B115" s="990"/>
      <c r="C115" s="958" t="s">
        <v>453</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v>72019</v>
      </c>
      <c r="AB115" s="973"/>
      <c r="AC115" s="973"/>
      <c r="AD115" s="973"/>
      <c r="AE115" s="974"/>
      <c r="AF115" s="975">
        <v>35441</v>
      </c>
      <c r="AG115" s="973"/>
      <c r="AH115" s="973"/>
      <c r="AI115" s="973"/>
      <c r="AJ115" s="974"/>
      <c r="AK115" s="975">
        <v>22400</v>
      </c>
      <c r="AL115" s="973"/>
      <c r="AM115" s="973"/>
      <c r="AN115" s="973"/>
      <c r="AO115" s="974"/>
      <c r="AP115" s="976">
        <v>0.1</v>
      </c>
      <c r="AQ115" s="977"/>
      <c r="AR115" s="977"/>
      <c r="AS115" s="977"/>
      <c r="AT115" s="978"/>
      <c r="AU115" s="943"/>
      <c r="AV115" s="944"/>
      <c r="AW115" s="944"/>
      <c r="AX115" s="944"/>
      <c r="AY115" s="944"/>
      <c r="AZ115" s="957" t="s">
        <v>454</v>
      </c>
      <c r="BA115" s="958"/>
      <c r="BB115" s="958"/>
      <c r="BC115" s="958"/>
      <c r="BD115" s="958"/>
      <c r="BE115" s="958"/>
      <c r="BF115" s="958"/>
      <c r="BG115" s="958"/>
      <c r="BH115" s="958"/>
      <c r="BI115" s="958"/>
      <c r="BJ115" s="958"/>
      <c r="BK115" s="958"/>
      <c r="BL115" s="958"/>
      <c r="BM115" s="958"/>
      <c r="BN115" s="958"/>
      <c r="BO115" s="958"/>
      <c r="BP115" s="959"/>
      <c r="BQ115" s="960" t="s">
        <v>129</v>
      </c>
      <c r="BR115" s="961"/>
      <c r="BS115" s="961"/>
      <c r="BT115" s="961"/>
      <c r="BU115" s="961"/>
      <c r="BV115" s="961" t="s">
        <v>129</v>
      </c>
      <c r="BW115" s="961"/>
      <c r="BX115" s="961"/>
      <c r="BY115" s="961"/>
      <c r="BZ115" s="961"/>
      <c r="CA115" s="961" t="s">
        <v>439</v>
      </c>
      <c r="CB115" s="961"/>
      <c r="CC115" s="961"/>
      <c r="CD115" s="961"/>
      <c r="CE115" s="961"/>
      <c r="CF115" s="955" t="s">
        <v>439</v>
      </c>
      <c r="CG115" s="956"/>
      <c r="CH115" s="956"/>
      <c r="CI115" s="956"/>
      <c r="CJ115" s="956"/>
      <c r="CK115" s="983"/>
      <c r="CL115" s="984"/>
      <c r="CM115" s="957" t="s">
        <v>455</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439</v>
      </c>
      <c r="DH115" s="994"/>
      <c r="DI115" s="994"/>
      <c r="DJ115" s="994"/>
      <c r="DK115" s="995"/>
      <c r="DL115" s="996" t="s">
        <v>129</v>
      </c>
      <c r="DM115" s="994"/>
      <c r="DN115" s="994"/>
      <c r="DO115" s="994"/>
      <c r="DP115" s="995"/>
      <c r="DQ115" s="996" t="s">
        <v>129</v>
      </c>
      <c r="DR115" s="994"/>
      <c r="DS115" s="994"/>
      <c r="DT115" s="994"/>
      <c r="DU115" s="995"/>
      <c r="DV115" s="997" t="s">
        <v>129</v>
      </c>
      <c r="DW115" s="998"/>
      <c r="DX115" s="998"/>
      <c r="DY115" s="998"/>
      <c r="DZ115" s="999"/>
    </row>
    <row r="116" spans="1:130" s="226" customFormat="1" ht="26.25" customHeight="1" x14ac:dyDescent="0.15">
      <c r="A116" s="991"/>
      <c r="B116" s="992"/>
      <c r="C116" s="1000" t="s">
        <v>456</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t="s">
        <v>129</v>
      </c>
      <c r="AB116" s="994"/>
      <c r="AC116" s="994"/>
      <c r="AD116" s="994"/>
      <c r="AE116" s="995"/>
      <c r="AF116" s="996" t="s">
        <v>129</v>
      </c>
      <c r="AG116" s="994"/>
      <c r="AH116" s="994"/>
      <c r="AI116" s="994"/>
      <c r="AJ116" s="995"/>
      <c r="AK116" s="996" t="s">
        <v>439</v>
      </c>
      <c r="AL116" s="994"/>
      <c r="AM116" s="994"/>
      <c r="AN116" s="994"/>
      <c r="AO116" s="995"/>
      <c r="AP116" s="997" t="s">
        <v>129</v>
      </c>
      <c r="AQ116" s="998"/>
      <c r="AR116" s="998"/>
      <c r="AS116" s="998"/>
      <c r="AT116" s="999"/>
      <c r="AU116" s="943"/>
      <c r="AV116" s="944"/>
      <c r="AW116" s="944"/>
      <c r="AX116" s="944"/>
      <c r="AY116" s="944"/>
      <c r="AZ116" s="1002" t="s">
        <v>457</v>
      </c>
      <c r="BA116" s="1003"/>
      <c r="BB116" s="1003"/>
      <c r="BC116" s="1003"/>
      <c r="BD116" s="1003"/>
      <c r="BE116" s="1003"/>
      <c r="BF116" s="1003"/>
      <c r="BG116" s="1003"/>
      <c r="BH116" s="1003"/>
      <c r="BI116" s="1003"/>
      <c r="BJ116" s="1003"/>
      <c r="BK116" s="1003"/>
      <c r="BL116" s="1003"/>
      <c r="BM116" s="1003"/>
      <c r="BN116" s="1003"/>
      <c r="BO116" s="1003"/>
      <c r="BP116" s="1004"/>
      <c r="BQ116" s="960" t="s">
        <v>129</v>
      </c>
      <c r="BR116" s="961"/>
      <c r="BS116" s="961"/>
      <c r="BT116" s="961"/>
      <c r="BU116" s="961"/>
      <c r="BV116" s="961" t="s">
        <v>129</v>
      </c>
      <c r="BW116" s="961"/>
      <c r="BX116" s="961"/>
      <c r="BY116" s="961"/>
      <c r="BZ116" s="961"/>
      <c r="CA116" s="961" t="s">
        <v>129</v>
      </c>
      <c r="CB116" s="961"/>
      <c r="CC116" s="961"/>
      <c r="CD116" s="961"/>
      <c r="CE116" s="961"/>
      <c r="CF116" s="955" t="s">
        <v>439</v>
      </c>
      <c r="CG116" s="956"/>
      <c r="CH116" s="956"/>
      <c r="CI116" s="956"/>
      <c r="CJ116" s="956"/>
      <c r="CK116" s="983"/>
      <c r="CL116" s="984"/>
      <c r="CM116" s="957" t="s">
        <v>458</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v>83012</v>
      </c>
      <c r="DH116" s="994"/>
      <c r="DI116" s="994"/>
      <c r="DJ116" s="994"/>
      <c r="DK116" s="995"/>
      <c r="DL116" s="996">
        <v>57944</v>
      </c>
      <c r="DM116" s="994"/>
      <c r="DN116" s="994"/>
      <c r="DO116" s="994"/>
      <c r="DP116" s="995"/>
      <c r="DQ116" s="996">
        <v>44972</v>
      </c>
      <c r="DR116" s="994"/>
      <c r="DS116" s="994"/>
      <c r="DT116" s="994"/>
      <c r="DU116" s="995"/>
      <c r="DV116" s="997">
        <v>0.2</v>
      </c>
      <c r="DW116" s="998"/>
      <c r="DX116" s="998"/>
      <c r="DY116" s="998"/>
      <c r="DZ116" s="999"/>
    </row>
    <row r="117" spans="1:130" s="226" customFormat="1" ht="26.25" customHeight="1" x14ac:dyDescent="0.15">
      <c r="A117" s="947" t="s">
        <v>186</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459</v>
      </c>
      <c r="Z117" s="929"/>
      <c r="AA117" s="1013">
        <v>7638794</v>
      </c>
      <c r="AB117" s="1014"/>
      <c r="AC117" s="1014"/>
      <c r="AD117" s="1014"/>
      <c r="AE117" s="1015"/>
      <c r="AF117" s="1016">
        <v>7688298</v>
      </c>
      <c r="AG117" s="1014"/>
      <c r="AH117" s="1014"/>
      <c r="AI117" s="1014"/>
      <c r="AJ117" s="1015"/>
      <c r="AK117" s="1016">
        <v>7868139</v>
      </c>
      <c r="AL117" s="1014"/>
      <c r="AM117" s="1014"/>
      <c r="AN117" s="1014"/>
      <c r="AO117" s="1015"/>
      <c r="AP117" s="1017"/>
      <c r="AQ117" s="1018"/>
      <c r="AR117" s="1018"/>
      <c r="AS117" s="1018"/>
      <c r="AT117" s="1019"/>
      <c r="AU117" s="943"/>
      <c r="AV117" s="944"/>
      <c r="AW117" s="944"/>
      <c r="AX117" s="944"/>
      <c r="AY117" s="944"/>
      <c r="AZ117" s="1009" t="s">
        <v>460</v>
      </c>
      <c r="BA117" s="1010"/>
      <c r="BB117" s="1010"/>
      <c r="BC117" s="1010"/>
      <c r="BD117" s="1010"/>
      <c r="BE117" s="1010"/>
      <c r="BF117" s="1010"/>
      <c r="BG117" s="1010"/>
      <c r="BH117" s="1010"/>
      <c r="BI117" s="1010"/>
      <c r="BJ117" s="1010"/>
      <c r="BK117" s="1010"/>
      <c r="BL117" s="1010"/>
      <c r="BM117" s="1010"/>
      <c r="BN117" s="1010"/>
      <c r="BO117" s="1010"/>
      <c r="BP117" s="1011"/>
      <c r="BQ117" s="960" t="s">
        <v>129</v>
      </c>
      <c r="BR117" s="961"/>
      <c r="BS117" s="961"/>
      <c r="BT117" s="961"/>
      <c r="BU117" s="961"/>
      <c r="BV117" s="961" t="s">
        <v>129</v>
      </c>
      <c r="BW117" s="961"/>
      <c r="BX117" s="961"/>
      <c r="BY117" s="961"/>
      <c r="BZ117" s="961"/>
      <c r="CA117" s="961" t="s">
        <v>129</v>
      </c>
      <c r="CB117" s="961"/>
      <c r="CC117" s="961"/>
      <c r="CD117" s="961"/>
      <c r="CE117" s="961"/>
      <c r="CF117" s="955" t="s">
        <v>129</v>
      </c>
      <c r="CG117" s="956"/>
      <c r="CH117" s="956"/>
      <c r="CI117" s="956"/>
      <c r="CJ117" s="956"/>
      <c r="CK117" s="983"/>
      <c r="CL117" s="984"/>
      <c r="CM117" s="957" t="s">
        <v>461</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129</v>
      </c>
      <c r="DH117" s="994"/>
      <c r="DI117" s="994"/>
      <c r="DJ117" s="994"/>
      <c r="DK117" s="995"/>
      <c r="DL117" s="996" t="s">
        <v>129</v>
      </c>
      <c r="DM117" s="994"/>
      <c r="DN117" s="994"/>
      <c r="DO117" s="994"/>
      <c r="DP117" s="995"/>
      <c r="DQ117" s="996" t="s">
        <v>439</v>
      </c>
      <c r="DR117" s="994"/>
      <c r="DS117" s="994"/>
      <c r="DT117" s="994"/>
      <c r="DU117" s="995"/>
      <c r="DV117" s="997" t="s">
        <v>129</v>
      </c>
      <c r="DW117" s="998"/>
      <c r="DX117" s="998"/>
      <c r="DY117" s="998"/>
      <c r="DZ117" s="999"/>
    </row>
    <row r="118" spans="1:130" s="226" customFormat="1" ht="26.25" customHeight="1" x14ac:dyDescent="0.15">
      <c r="A118" s="947" t="s">
        <v>434</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431</v>
      </c>
      <c r="AB118" s="928"/>
      <c r="AC118" s="928"/>
      <c r="AD118" s="928"/>
      <c r="AE118" s="929"/>
      <c r="AF118" s="927" t="s">
        <v>432</v>
      </c>
      <c r="AG118" s="928"/>
      <c r="AH118" s="928"/>
      <c r="AI118" s="928"/>
      <c r="AJ118" s="929"/>
      <c r="AK118" s="927" t="s">
        <v>306</v>
      </c>
      <c r="AL118" s="928"/>
      <c r="AM118" s="928"/>
      <c r="AN118" s="928"/>
      <c r="AO118" s="929"/>
      <c r="AP118" s="1005" t="s">
        <v>433</v>
      </c>
      <c r="AQ118" s="1006"/>
      <c r="AR118" s="1006"/>
      <c r="AS118" s="1006"/>
      <c r="AT118" s="1007"/>
      <c r="AU118" s="943"/>
      <c r="AV118" s="944"/>
      <c r="AW118" s="944"/>
      <c r="AX118" s="944"/>
      <c r="AY118" s="944"/>
      <c r="AZ118" s="1008" t="s">
        <v>462</v>
      </c>
      <c r="BA118" s="1000"/>
      <c r="BB118" s="1000"/>
      <c r="BC118" s="1000"/>
      <c r="BD118" s="1000"/>
      <c r="BE118" s="1000"/>
      <c r="BF118" s="1000"/>
      <c r="BG118" s="1000"/>
      <c r="BH118" s="1000"/>
      <c r="BI118" s="1000"/>
      <c r="BJ118" s="1000"/>
      <c r="BK118" s="1000"/>
      <c r="BL118" s="1000"/>
      <c r="BM118" s="1000"/>
      <c r="BN118" s="1000"/>
      <c r="BO118" s="1000"/>
      <c r="BP118" s="1001"/>
      <c r="BQ118" s="1034" t="s">
        <v>129</v>
      </c>
      <c r="BR118" s="1035"/>
      <c r="BS118" s="1035"/>
      <c r="BT118" s="1035"/>
      <c r="BU118" s="1035"/>
      <c r="BV118" s="1035" t="s">
        <v>129</v>
      </c>
      <c r="BW118" s="1035"/>
      <c r="BX118" s="1035"/>
      <c r="BY118" s="1035"/>
      <c r="BZ118" s="1035"/>
      <c r="CA118" s="1035" t="s">
        <v>129</v>
      </c>
      <c r="CB118" s="1035"/>
      <c r="CC118" s="1035"/>
      <c r="CD118" s="1035"/>
      <c r="CE118" s="1035"/>
      <c r="CF118" s="955" t="s">
        <v>129</v>
      </c>
      <c r="CG118" s="956"/>
      <c r="CH118" s="956"/>
      <c r="CI118" s="956"/>
      <c r="CJ118" s="956"/>
      <c r="CK118" s="983"/>
      <c r="CL118" s="984"/>
      <c r="CM118" s="957" t="s">
        <v>463</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129</v>
      </c>
      <c r="DH118" s="994"/>
      <c r="DI118" s="994"/>
      <c r="DJ118" s="994"/>
      <c r="DK118" s="995"/>
      <c r="DL118" s="996" t="s">
        <v>129</v>
      </c>
      <c r="DM118" s="994"/>
      <c r="DN118" s="994"/>
      <c r="DO118" s="994"/>
      <c r="DP118" s="995"/>
      <c r="DQ118" s="996" t="s">
        <v>129</v>
      </c>
      <c r="DR118" s="994"/>
      <c r="DS118" s="994"/>
      <c r="DT118" s="994"/>
      <c r="DU118" s="995"/>
      <c r="DV118" s="997" t="s">
        <v>439</v>
      </c>
      <c r="DW118" s="998"/>
      <c r="DX118" s="998"/>
      <c r="DY118" s="998"/>
      <c r="DZ118" s="999"/>
    </row>
    <row r="119" spans="1:130" s="226" customFormat="1" ht="26.25" customHeight="1" x14ac:dyDescent="0.15">
      <c r="A119" s="1091" t="s">
        <v>437</v>
      </c>
      <c r="B119" s="982"/>
      <c r="C119" s="964" t="s">
        <v>438</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129</v>
      </c>
      <c r="AB119" s="935"/>
      <c r="AC119" s="935"/>
      <c r="AD119" s="935"/>
      <c r="AE119" s="936"/>
      <c r="AF119" s="937" t="s">
        <v>129</v>
      </c>
      <c r="AG119" s="935"/>
      <c r="AH119" s="935"/>
      <c r="AI119" s="935"/>
      <c r="AJ119" s="936"/>
      <c r="AK119" s="937" t="s">
        <v>129</v>
      </c>
      <c r="AL119" s="935"/>
      <c r="AM119" s="935"/>
      <c r="AN119" s="935"/>
      <c r="AO119" s="936"/>
      <c r="AP119" s="938" t="s">
        <v>129</v>
      </c>
      <c r="AQ119" s="939"/>
      <c r="AR119" s="939"/>
      <c r="AS119" s="939"/>
      <c r="AT119" s="940"/>
      <c r="AU119" s="945"/>
      <c r="AV119" s="946"/>
      <c r="AW119" s="946"/>
      <c r="AX119" s="946"/>
      <c r="AY119" s="946"/>
      <c r="AZ119" s="247" t="s">
        <v>186</v>
      </c>
      <c r="BA119" s="247"/>
      <c r="BB119" s="247"/>
      <c r="BC119" s="247"/>
      <c r="BD119" s="247"/>
      <c r="BE119" s="247"/>
      <c r="BF119" s="247"/>
      <c r="BG119" s="247"/>
      <c r="BH119" s="247"/>
      <c r="BI119" s="247"/>
      <c r="BJ119" s="247"/>
      <c r="BK119" s="247"/>
      <c r="BL119" s="247"/>
      <c r="BM119" s="247"/>
      <c r="BN119" s="247"/>
      <c r="BO119" s="1012" t="s">
        <v>464</v>
      </c>
      <c r="BP119" s="1040"/>
      <c r="BQ119" s="1034">
        <v>86720635</v>
      </c>
      <c r="BR119" s="1035"/>
      <c r="BS119" s="1035"/>
      <c r="BT119" s="1035"/>
      <c r="BU119" s="1035"/>
      <c r="BV119" s="1035">
        <v>84053197</v>
      </c>
      <c r="BW119" s="1035"/>
      <c r="BX119" s="1035"/>
      <c r="BY119" s="1035"/>
      <c r="BZ119" s="1035"/>
      <c r="CA119" s="1035">
        <v>81129900</v>
      </c>
      <c r="CB119" s="1035"/>
      <c r="CC119" s="1035"/>
      <c r="CD119" s="1035"/>
      <c r="CE119" s="1035"/>
      <c r="CF119" s="1036"/>
      <c r="CG119" s="1037"/>
      <c r="CH119" s="1037"/>
      <c r="CI119" s="1037"/>
      <c r="CJ119" s="1038"/>
      <c r="CK119" s="985"/>
      <c r="CL119" s="986"/>
      <c r="CM119" s="1008" t="s">
        <v>465</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v>868</v>
      </c>
      <c r="DH119" s="1021"/>
      <c r="DI119" s="1021"/>
      <c r="DJ119" s="1021"/>
      <c r="DK119" s="1022"/>
      <c r="DL119" s="1020" t="s">
        <v>129</v>
      </c>
      <c r="DM119" s="1021"/>
      <c r="DN119" s="1021"/>
      <c r="DO119" s="1021"/>
      <c r="DP119" s="1022"/>
      <c r="DQ119" s="1020" t="s">
        <v>129</v>
      </c>
      <c r="DR119" s="1021"/>
      <c r="DS119" s="1021"/>
      <c r="DT119" s="1021"/>
      <c r="DU119" s="1022"/>
      <c r="DV119" s="1023" t="s">
        <v>129</v>
      </c>
      <c r="DW119" s="1024"/>
      <c r="DX119" s="1024"/>
      <c r="DY119" s="1024"/>
      <c r="DZ119" s="1025"/>
    </row>
    <row r="120" spans="1:130" s="226" customFormat="1" ht="26.25" customHeight="1" x14ac:dyDescent="0.15">
      <c r="A120" s="1092"/>
      <c r="B120" s="984"/>
      <c r="C120" s="957" t="s">
        <v>442</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439</v>
      </c>
      <c r="AB120" s="994"/>
      <c r="AC120" s="994"/>
      <c r="AD120" s="994"/>
      <c r="AE120" s="995"/>
      <c r="AF120" s="996" t="s">
        <v>129</v>
      </c>
      <c r="AG120" s="994"/>
      <c r="AH120" s="994"/>
      <c r="AI120" s="994"/>
      <c r="AJ120" s="995"/>
      <c r="AK120" s="996" t="s">
        <v>439</v>
      </c>
      <c r="AL120" s="994"/>
      <c r="AM120" s="994"/>
      <c r="AN120" s="994"/>
      <c r="AO120" s="995"/>
      <c r="AP120" s="997" t="s">
        <v>129</v>
      </c>
      <c r="AQ120" s="998"/>
      <c r="AR120" s="998"/>
      <c r="AS120" s="998"/>
      <c r="AT120" s="999"/>
      <c r="AU120" s="1026" t="s">
        <v>466</v>
      </c>
      <c r="AV120" s="1027"/>
      <c r="AW120" s="1027"/>
      <c r="AX120" s="1027"/>
      <c r="AY120" s="1028"/>
      <c r="AZ120" s="964" t="s">
        <v>467</v>
      </c>
      <c r="BA120" s="932"/>
      <c r="BB120" s="932"/>
      <c r="BC120" s="932"/>
      <c r="BD120" s="932"/>
      <c r="BE120" s="932"/>
      <c r="BF120" s="932"/>
      <c r="BG120" s="932"/>
      <c r="BH120" s="932"/>
      <c r="BI120" s="932"/>
      <c r="BJ120" s="932"/>
      <c r="BK120" s="932"/>
      <c r="BL120" s="932"/>
      <c r="BM120" s="932"/>
      <c r="BN120" s="932"/>
      <c r="BO120" s="932"/>
      <c r="BP120" s="933"/>
      <c r="BQ120" s="965">
        <v>19910460</v>
      </c>
      <c r="BR120" s="966"/>
      <c r="BS120" s="966"/>
      <c r="BT120" s="966"/>
      <c r="BU120" s="966"/>
      <c r="BV120" s="966">
        <v>20536472</v>
      </c>
      <c r="BW120" s="966"/>
      <c r="BX120" s="966"/>
      <c r="BY120" s="966"/>
      <c r="BZ120" s="966"/>
      <c r="CA120" s="966">
        <v>20208916</v>
      </c>
      <c r="CB120" s="966"/>
      <c r="CC120" s="966"/>
      <c r="CD120" s="966"/>
      <c r="CE120" s="966"/>
      <c r="CF120" s="979">
        <v>82.3</v>
      </c>
      <c r="CG120" s="980"/>
      <c r="CH120" s="980"/>
      <c r="CI120" s="980"/>
      <c r="CJ120" s="980"/>
      <c r="CK120" s="1041" t="s">
        <v>468</v>
      </c>
      <c r="CL120" s="1042"/>
      <c r="CM120" s="1042"/>
      <c r="CN120" s="1042"/>
      <c r="CO120" s="1043"/>
      <c r="CP120" s="1049" t="s">
        <v>409</v>
      </c>
      <c r="CQ120" s="1050"/>
      <c r="CR120" s="1050"/>
      <c r="CS120" s="1050"/>
      <c r="CT120" s="1050"/>
      <c r="CU120" s="1050"/>
      <c r="CV120" s="1050"/>
      <c r="CW120" s="1050"/>
      <c r="CX120" s="1050"/>
      <c r="CY120" s="1050"/>
      <c r="CZ120" s="1050"/>
      <c r="DA120" s="1050"/>
      <c r="DB120" s="1050"/>
      <c r="DC120" s="1050"/>
      <c r="DD120" s="1050"/>
      <c r="DE120" s="1050"/>
      <c r="DF120" s="1051"/>
      <c r="DG120" s="965">
        <v>8083007</v>
      </c>
      <c r="DH120" s="966"/>
      <c r="DI120" s="966"/>
      <c r="DJ120" s="966"/>
      <c r="DK120" s="966"/>
      <c r="DL120" s="966">
        <v>7501637</v>
      </c>
      <c r="DM120" s="966"/>
      <c r="DN120" s="966"/>
      <c r="DO120" s="966"/>
      <c r="DP120" s="966"/>
      <c r="DQ120" s="966">
        <v>7071439</v>
      </c>
      <c r="DR120" s="966"/>
      <c r="DS120" s="966"/>
      <c r="DT120" s="966"/>
      <c r="DU120" s="966"/>
      <c r="DV120" s="967">
        <v>28.8</v>
      </c>
      <c r="DW120" s="967"/>
      <c r="DX120" s="967"/>
      <c r="DY120" s="967"/>
      <c r="DZ120" s="968"/>
    </row>
    <row r="121" spans="1:130" s="226" customFormat="1" ht="26.25" customHeight="1" x14ac:dyDescent="0.15">
      <c r="A121" s="1092"/>
      <c r="B121" s="984"/>
      <c r="C121" s="1009" t="s">
        <v>469</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129</v>
      </c>
      <c r="AB121" s="994"/>
      <c r="AC121" s="994"/>
      <c r="AD121" s="994"/>
      <c r="AE121" s="995"/>
      <c r="AF121" s="996" t="s">
        <v>129</v>
      </c>
      <c r="AG121" s="994"/>
      <c r="AH121" s="994"/>
      <c r="AI121" s="994"/>
      <c r="AJ121" s="995"/>
      <c r="AK121" s="996" t="s">
        <v>129</v>
      </c>
      <c r="AL121" s="994"/>
      <c r="AM121" s="994"/>
      <c r="AN121" s="994"/>
      <c r="AO121" s="995"/>
      <c r="AP121" s="997" t="s">
        <v>439</v>
      </c>
      <c r="AQ121" s="998"/>
      <c r="AR121" s="998"/>
      <c r="AS121" s="998"/>
      <c r="AT121" s="999"/>
      <c r="AU121" s="1029"/>
      <c r="AV121" s="1030"/>
      <c r="AW121" s="1030"/>
      <c r="AX121" s="1030"/>
      <c r="AY121" s="1031"/>
      <c r="AZ121" s="957" t="s">
        <v>470</v>
      </c>
      <c r="BA121" s="958"/>
      <c r="BB121" s="958"/>
      <c r="BC121" s="958"/>
      <c r="BD121" s="958"/>
      <c r="BE121" s="958"/>
      <c r="BF121" s="958"/>
      <c r="BG121" s="958"/>
      <c r="BH121" s="958"/>
      <c r="BI121" s="958"/>
      <c r="BJ121" s="958"/>
      <c r="BK121" s="958"/>
      <c r="BL121" s="958"/>
      <c r="BM121" s="958"/>
      <c r="BN121" s="958"/>
      <c r="BO121" s="958"/>
      <c r="BP121" s="959"/>
      <c r="BQ121" s="960">
        <v>915418</v>
      </c>
      <c r="BR121" s="961"/>
      <c r="BS121" s="961"/>
      <c r="BT121" s="961"/>
      <c r="BU121" s="961"/>
      <c r="BV121" s="961">
        <v>686263</v>
      </c>
      <c r="BW121" s="961"/>
      <c r="BX121" s="961"/>
      <c r="BY121" s="961"/>
      <c r="BZ121" s="961"/>
      <c r="CA121" s="961">
        <v>566142</v>
      </c>
      <c r="CB121" s="961"/>
      <c r="CC121" s="961"/>
      <c r="CD121" s="961"/>
      <c r="CE121" s="961"/>
      <c r="CF121" s="955">
        <v>2.2999999999999998</v>
      </c>
      <c r="CG121" s="956"/>
      <c r="CH121" s="956"/>
      <c r="CI121" s="956"/>
      <c r="CJ121" s="956"/>
      <c r="CK121" s="1044"/>
      <c r="CL121" s="1045"/>
      <c r="CM121" s="1045"/>
      <c r="CN121" s="1045"/>
      <c r="CO121" s="1046"/>
      <c r="CP121" s="1054" t="s">
        <v>471</v>
      </c>
      <c r="CQ121" s="1055"/>
      <c r="CR121" s="1055"/>
      <c r="CS121" s="1055"/>
      <c r="CT121" s="1055"/>
      <c r="CU121" s="1055"/>
      <c r="CV121" s="1055"/>
      <c r="CW121" s="1055"/>
      <c r="CX121" s="1055"/>
      <c r="CY121" s="1055"/>
      <c r="CZ121" s="1055"/>
      <c r="DA121" s="1055"/>
      <c r="DB121" s="1055"/>
      <c r="DC121" s="1055"/>
      <c r="DD121" s="1055"/>
      <c r="DE121" s="1055"/>
      <c r="DF121" s="1056"/>
      <c r="DG121" s="960">
        <v>2779165</v>
      </c>
      <c r="DH121" s="961"/>
      <c r="DI121" s="961"/>
      <c r="DJ121" s="961"/>
      <c r="DK121" s="961"/>
      <c r="DL121" s="961">
        <v>2832880</v>
      </c>
      <c r="DM121" s="961"/>
      <c r="DN121" s="961"/>
      <c r="DO121" s="961"/>
      <c r="DP121" s="961"/>
      <c r="DQ121" s="961">
        <v>2547995</v>
      </c>
      <c r="DR121" s="961"/>
      <c r="DS121" s="961"/>
      <c r="DT121" s="961"/>
      <c r="DU121" s="961"/>
      <c r="DV121" s="962">
        <v>10.4</v>
      </c>
      <c r="DW121" s="962"/>
      <c r="DX121" s="962"/>
      <c r="DY121" s="962"/>
      <c r="DZ121" s="963"/>
    </row>
    <row r="122" spans="1:130" s="226" customFormat="1" ht="26.25" customHeight="1" x14ac:dyDescent="0.15">
      <c r="A122" s="1092"/>
      <c r="B122" s="984"/>
      <c r="C122" s="957" t="s">
        <v>452</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129</v>
      </c>
      <c r="AB122" s="994"/>
      <c r="AC122" s="994"/>
      <c r="AD122" s="994"/>
      <c r="AE122" s="995"/>
      <c r="AF122" s="996" t="s">
        <v>129</v>
      </c>
      <c r="AG122" s="994"/>
      <c r="AH122" s="994"/>
      <c r="AI122" s="994"/>
      <c r="AJ122" s="995"/>
      <c r="AK122" s="996" t="s">
        <v>129</v>
      </c>
      <c r="AL122" s="994"/>
      <c r="AM122" s="994"/>
      <c r="AN122" s="994"/>
      <c r="AO122" s="995"/>
      <c r="AP122" s="997" t="s">
        <v>129</v>
      </c>
      <c r="AQ122" s="998"/>
      <c r="AR122" s="998"/>
      <c r="AS122" s="998"/>
      <c r="AT122" s="999"/>
      <c r="AU122" s="1029"/>
      <c r="AV122" s="1030"/>
      <c r="AW122" s="1030"/>
      <c r="AX122" s="1030"/>
      <c r="AY122" s="1031"/>
      <c r="AZ122" s="1008" t="s">
        <v>472</v>
      </c>
      <c r="BA122" s="1000"/>
      <c r="BB122" s="1000"/>
      <c r="BC122" s="1000"/>
      <c r="BD122" s="1000"/>
      <c r="BE122" s="1000"/>
      <c r="BF122" s="1000"/>
      <c r="BG122" s="1000"/>
      <c r="BH122" s="1000"/>
      <c r="BI122" s="1000"/>
      <c r="BJ122" s="1000"/>
      <c r="BK122" s="1000"/>
      <c r="BL122" s="1000"/>
      <c r="BM122" s="1000"/>
      <c r="BN122" s="1000"/>
      <c r="BO122" s="1000"/>
      <c r="BP122" s="1001"/>
      <c r="BQ122" s="1034">
        <v>62268337</v>
      </c>
      <c r="BR122" s="1035"/>
      <c r="BS122" s="1035"/>
      <c r="BT122" s="1035"/>
      <c r="BU122" s="1035"/>
      <c r="BV122" s="1035">
        <v>59361646</v>
      </c>
      <c r="BW122" s="1035"/>
      <c r="BX122" s="1035"/>
      <c r="BY122" s="1035"/>
      <c r="BZ122" s="1035"/>
      <c r="CA122" s="1035">
        <v>56963098</v>
      </c>
      <c r="CB122" s="1035"/>
      <c r="CC122" s="1035"/>
      <c r="CD122" s="1035"/>
      <c r="CE122" s="1035"/>
      <c r="CF122" s="1052">
        <v>232</v>
      </c>
      <c r="CG122" s="1053"/>
      <c r="CH122" s="1053"/>
      <c r="CI122" s="1053"/>
      <c r="CJ122" s="1053"/>
      <c r="CK122" s="1044"/>
      <c r="CL122" s="1045"/>
      <c r="CM122" s="1045"/>
      <c r="CN122" s="1045"/>
      <c r="CO122" s="1046"/>
      <c r="CP122" s="1054" t="s">
        <v>408</v>
      </c>
      <c r="CQ122" s="1055"/>
      <c r="CR122" s="1055"/>
      <c r="CS122" s="1055"/>
      <c r="CT122" s="1055"/>
      <c r="CU122" s="1055"/>
      <c r="CV122" s="1055"/>
      <c r="CW122" s="1055"/>
      <c r="CX122" s="1055"/>
      <c r="CY122" s="1055"/>
      <c r="CZ122" s="1055"/>
      <c r="DA122" s="1055"/>
      <c r="DB122" s="1055"/>
      <c r="DC122" s="1055"/>
      <c r="DD122" s="1055"/>
      <c r="DE122" s="1055"/>
      <c r="DF122" s="1056"/>
      <c r="DG122" s="960">
        <v>728625</v>
      </c>
      <c r="DH122" s="961"/>
      <c r="DI122" s="961"/>
      <c r="DJ122" s="961"/>
      <c r="DK122" s="961"/>
      <c r="DL122" s="961">
        <v>655649</v>
      </c>
      <c r="DM122" s="961"/>
      <c r="DN122" s="961"/>
      <c r="DO122" s="961"/>
      <c r="DP122" s="961"/>
      <c r="DQ122" s="961">
        <v>586127</v>
      </c>
      <c r="DR122" s="961"/>
      <c r="DS122" s="961"/>
      <c r="DT122" s="961"/>
      <c r="DU122" s="961"/>
      <c r="DV122" s="962">
        <v>2.4</v>
      </c>
      <c r="DW122" s="962"/>
      <c r="DX122" s="962"/>
      <c r="DY122" s="962"/>
      <c r="DZ122" s="963"/>
    </row>
    <row r="123" spans="1:130" s="226" customFormat="1" ht="26.25" customHeight="1" x14ac:dyDescent="0.15">
      <c r="A123" s="1092"/>
      <c r="B123" s="984"/>
      <c r="C123" s="957" t="s">
        <v>458</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v>24783</v>
      </c>
      <c r="AB123" s="994"/>
      <c r="AC123" s="994"/>
      <c r="AD123" s="994"/>
      <c r="AE123" s="995"/>
      <c r="AF123" s="996">
        <v>20905</v>
      </c>
      <c r="AG123" s="994"/>
      <c r="AH123" s="994"/>
      <c r="AI123" s="994"/>
      <c r="AJ123" s="995"/>
      <c r="AK123" s="996">
        <v>12314</v>
      </c>
      <c r="AL123" s="994"/>
      <c r="AM123" s="994"/>
      <c r="AN123" s="994"/>
      <c r="AO123" s="995"/>
      <c r="AP123" s="997">
        <v>0.1</v>
      </c>
      <c r="AQ123" s="998"/>
      <c r="AR123" s="998"/>
      <c r="AS123" s="998"/>
      <c r="AT123" s="999"/>
      <c r="AU123" s="1032"/>
      <c r="AV123" s="1033"/>
      <c r="AW123" s="1033"/>
      <c r="AX123" s="1033"/>
      <c r="AY123" s="1033"/>
      <c r="AZ123" s="247" t="s">
        <v>186</v>
      </c>
      <c r="BA123" s="247"/>
      <c r="BB123" s="247"/>
      <c r="BC123" s="247"/>
      <c r="BD123" s="247"/>
      <c r="BE123" s="247"/>
      <c r="BF123" s="247"/>
      <c r="BG123" s="247"/>
      <c r="BH123" s="247"/>
      <c r="BI123" s="247"/>
      <c r="BJ123" s="247"/>
      <c r="BK123" s="247"/>
      <c r="BL123" s="247"/>
      <c r="BM123" s="247"/>
      <c r="BN123" s="247"/>
      <c r="BO123" s="1012" t="s">
        <v>473</v>
      </c>
      <c r="BP123" s="1040"/>
      <c r="BQ123" s="1098">
        <v>83094215</v>
      </c>
      <c r="BR123" s="1099"/>
      <c r="BS123" s="1099"/>
      <c r="BT123" s="1099"/>
      <c r="BU123" s="1099"/>
      <c r="BV123" s="1099">
        <v>80584381</v>
      </c>
      <c r="BW123" s="1099"/>
      <c r="BX123" s="1099"/>
      <c r="BY123" s="1099"/>
      <c r="BZ123" s="1099"/>
      <c r="CA123" s="1099">
        <v>77738156</v>
      </c>
      <c r="CB123" s="1099"/>
      <c r="CC123" s="1099"/>
      <c r="CD123" s="1099"/>
      <c r="CE123" s="1099"/>
      <c r="CF123" s="1036"/>
      <c r="CG123" s="1037"/>
      <c r="CH123" s="1037"/>
      <c r="CI123" s="1037"/>
      <c r="CJ123" s="1038"/>
      <c r="CK123" s="1044"/>
      <c r="CL123" s="1045"/>
      <c r="CM123" s="1045"/>
      <c r="CN123" s="1045"/>
      <c r="CO123" s="1046"/>
      <c r="CP123" s="1054" t="s">
        <v>474</v>
      </c>
      <c r="CQ123" s="1055"/>
      <c r="CR123" s="1055"/>
      <c r="CS123" s="1055"/>
      <c r="CT123" s="1055"/>
      <c r="CU123" s="1055"/>
      <c r="CV123" s="1055"/>
      <c r="CW123" s="1055"/>
      <c r="CX123" s="1055"/>
      <c r="CY123" s="1055"/>
      <c r="CZ123" s="1055"/>
      <c r="DA123" s="1055"/>
      <c r="DB123" s="1055"/>
      <c r="DC123" s="1055"/>
      <c r="DD123" s="1055"/>
      <c r="DE123" s="1055"/>
      <c r="DF123" s="1056"/>
      <c r="DG123" s="993">
        <v>118502</v>
      </c>
      <c r="DH123" s="994"/>
      <c r="DI123" s="994"/>
      <c r="DJ123" s="994"/>
      <c r="DK123" s="995"/>
      <c r="DL123" s="996">
        <v>118029</v>
      </c>
      <c r="DM123" s="994"/>
      <c r="DN123" s="994"/>
      <c r="DO123" s="994"/>
      <c r="DP123" s="995"/>
      <c r="DQ123" s="996">
        <v>118645</v>
      </c>
      <c r="DR123" s="994"/>
      <c r="DS123" s="994"/>
      <c r="DT123" s="994"/>
      <c r="DU123" s="995"/>
      <c r="DV123" s="997">
        <v>0.5</v>
      </c>
      <c r="DW123" s="998"/>
      <c r="DX123" s="998"/>
      <c r="DY123" s="998"/>
      <c r="DZ123" s="999"/>
    </row>
    <row r="124" spans="1:130" s="226" customFormat="1" ht="26.25" customHeight="1" thickBot="1" x14ac:dyDescent="0.2">
      <c r="A124" s="1092"/>
      <c r="B124" s="984"/>
      <c r="C124" s="957" t="s">
        <v>461</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129</v>
      </c>
      <c r="AB124" s="994"/>
      <c r="AC124" s="994"/>
      <c r="AD124" s="994"/>
      <c r="AE124" s="995"/>
      <c r="AF124" s="996" t="s">
        <v>129</v>
      </c>
      <c r="AG124" s="994"/>
      <c r="AH124" s="994"/>
      <c r="AI124" s="994"/>
      <c r="AJ124" s="995"/>
      <c r="AK124" s="996" t="s">
        <v>129</v>
      </c>
      <c r="AL124" s="994"/>
      <c r="AM124" s="994"/>
      <c r="AN124" s="994"/>
      <c r="AO124" s="995"/>
      <c r="AP124" s="997" t="s">
        <v>439</v>
      </c>
      <c r="AQ124" s="998"/>
      <c r="AR124" s="998"/>
      <c r="AS124" s="998"/>
      <c r="AT124" s="999"/>
      <c r="AU124" s="1094" t="s">
        <v>475</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14.6</v>
      </c>
      <c r="BR124" s="1062"/>
      <c r="BS124" s="1062"/>
      <c r="BT124" s="1062"/>
      <c r="BU124" s="1062"/>
      <c r="BV124" s="1062">
        <v>13.6</v>
      </c>
      <c r="BW124" s="1062"/>
      <c r="BX124" s="1062"/>
      <c r="BY124" s="1062"/>
      <c r="BZ124" s="1062"/>
      <c r="CA124" s="1062">
        <v>13.8</v>
      </c>
      <c r="CB124" s="1062"/>
      <c r="CC124" s="1062"/>
      <c r="CD124" s="1062"/>
      <c r="CE124" s="1062"/>
      <c r="CF124" s="1063"/>
      <c r="CG124" s="1064"/>
      <c r="CH124" s="1064"/>
      <c r="CI124" s="1064"/>
      <c r="CJ124" s="1065"/>
      <c r="CK124" s="1047"/>
      <c r="CL124" s="1047"/>
      <c r="CM124" s="1047"/>
      <c r="CN124" s="1047"/>
      <c r="CO124" s="1048"/>
      <c r="CP124" s="1054" t="s">
        <v>476</v>
      </c>
      <c r="CQ124" s="1055"/>
      <c r="CR124" s="1055"/>
      <c r="CS124" s="1055"/>
      <c r="CT124" s="1055"/>
      <c r="CU124" s="1055"/>
      <c r="CV124" s="1055"/>
      <c r="CW124" s="1055"/>
      <c r="CX124" s="1055"/>
      <c r="CY124" s="1055"/>
      <c r="CZ124" s="1055"/>
      <c r="DA124" s="1055"/>
      <c r="DB124" s="1055"/>
      <c r="DC124" s="1055"/>
      <c r="DD124" s="1055"/>
      <c r="DE124" s="1055"/>
      <c r="DF124" s="1056"/>
      <c r="DG124" s="1039">
        <v>58861</v>
      </c>
      <c r="DH124" s="1021"/>
      <c r="DI124" s="1021"/>
      <c r="DJ124" s="1021"/>
      <c r="DK124" s="1022"/>
      <c r="DL124" s="1020">
        <v>70210</v>
      </c>
      <c r="DM124" s="1021"/>
      <c r="DN124" s="1021"/>
      <c r="DO124" s="1021"/>
      <c r="DP124" s="1022"/>
      <c r="DQ124" s="1020">
        <v>83985</v>
      </c>
      <c r="DR124" s="1021"/>
      <c r="DS124" s="1021"/>
      <c r="DT124" s="1021"/>
      <c r="DU124" s="1022"/>
      <c r="DV124" s="1023">
        <v>0.3</v>
      </c>
      <c r="DW124" s="1024"/>
      <c r="DX124" s="1024"/>
      <c r="DY124" s="1024"/>
      <c r="DZ124" s="1025"/>
    </row>
    <row r="125" spans="1:130" s="226" customFormat="1" ht="26.25" customHeight="1" x14ac:dyDescent="0.15">
      <c r="A125" s="1092"/>
      <c r="B125" s="984"/>
      <c r="C125" s="957" t="s">
        <v>463</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129</v>
      </c>
      <c r="AB125" s="994"/>
      <c r="AC125" s="994"/>
      <c r="AD125" s="994"/>
      <c r="AE125" s="995"/>
      <c r="AF125" s="996" t="s">
        <v>129</v>
      </c>
      <c r="AG125" s="994"/>
      <c r="AH125" s="994"/>
      <c r="AI125" s="994"/>
      <c r="AJ125" s="995"/>
      <c r="AK125" s="996" t="s">
        <v>129</v>
      </c>
      <c r="AL125" s="994"/>
      <c r="AM125" s="994"/>
      <c r="AN125" s="994"/>
      <c r="AO125" s="995"/>
      <c r="AP125" s="997" t="s">
        <v>129</v>
      </c>
      <c r="AQ125" s="998"/>
      <c r="AR125" s="998"/>
      <c r="AS125" s="998"/>
      <c r="AT125" s="99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7" t="s">
        <v>477</v>
      </c>
      <c r="CL125" s="1042"/>
      <c r="CM125" s="1042"/>
      <c r="CN125" s="1042"/>
      <c r="CO125" s="1043"/>
      <c r="CP125" s="964" t="s">
        <v>478</v>
      </c>
      <c r="CQ125" s="932"/>
      <c r="CR125" s="932"/>
      <c r="CS125" s="932"/>
      <c r="CT125" s="932"/>
      <c r="CU125" s="932"/>
      <c r="CV125" s="932"/>
      <c r="CW125" s="932"/>
      <c r="CX125" s="932"/>
      <c r="CY125" s="932"/>
      <c r="CZ125" s="932"/>
      <c r="DA125" s="932"/>
      <c r="DB125" s="932"/>
      <c r="DC125" s="932"/>
      <c r="DD125" s="932"/>
      <c r="DE125" s="932"/>
      <c r="DF125" s="933"/>
      <c r="DG125" s="965" t="s">
        <v>129</v>
      </c>
      <c r="DH125" s="966"/>
      <c r="DI125" s="966"/>
      <c r="DJ125" s="966"/>
      <c r="DK125" s="966"/>
      <c r="DL125" s="966" t="s">
        <v>129</v>
      </c>
      <c r="DM125" s="966"/>
      <c r="DN125" s="966"/>
      <c r="DO125" s="966"/>
      <c r="DP125" s="966"/>
      <c r="DQ125" s="966" t="s">
        <v>129</v>
      </c>
      <c r="DR125" s="966"/>
      <c r="DS125" s="966"/>
      <c r="DT125" s="966"/>
      <c r="DU125" s="966"/>
      <c r="DV125" s="967" t="s">
        <v>129</v>
      </c>
      <c r="DW125" s="967"/>
      <c r="DX125" s="967"/>
      <c r="DY125" s="967"/>
      <c r="DZ125" s="968"/>
    </row>
    <row r="126" spans="1:130" s="226" customFormat="1" ht="26.25" customHeight="1" thickBot="1" x14ac:dyDescent="0.2">
      <c r="A126" s="1092"/>
      <c r="B126" s="984"/>
      <c r="C126" s="957" t="s">
        <v>465</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129</v>
      </c>
      <c r="AB126" s="994"/>
      <c r="AC126" s="994"/>
      <c r="AD126" s="994"/>
      <c r="AE126" s="995"/>
      <c r="AF126" s="996" t="s">
        <v>129</v>
      </c>
      <c r="AG126" s="994"/>
      <c r="AH126" s="994"/>
      <c r="AI126" s="994"/>
      <c r="AJ126" s="995"/>
      <c r="AK126" s="996" t="s">
        <v>129</v>
      </c>
      <c r="AL126" s="994"/>
      <c r="AM126" s="994"/>
      <c r="AN126" s="994"/>
      <c r="AO126" s="995"/>
      <c r="AP126" s="997" t="s">
        <v>129</v>
      </c>
      <c r="AQ126" s="998"/>
      <c r="AR126" s="998"/>
      <c r="AS126" s="998"/>
      <c r="AT126" s="99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8"/>
      <c r="CL126" s="1045"/>
      <c r="CM126" s="1045"/>
      <c r="CN126" s="1045"/>
      <c r="CO126" s="1046"/>
      <c r="CP126" s="957" t="s">
        <v>479</v>
      </c>
      <c r="CQ126" s="958"/>
      <c r="CR126" s="958"/>
      <c r="CS126" s="958"/>
      <c r="CT126" s="958"/>
      <c r="CU126" s="958"/>
      <c r="CV126" s="958"/>
      <c r="CW126" s="958"/>
      <c r="CX126" s="958"/>
      <c r="CY126" s="958"/>
      <c r="CZ126" s="958"/>
      <c r="DA126" s="958"/>
      <c r="DB126" s="958"/>
      <c r="DC126" s="958"/>
      <c r="DD126" s="958"/>
      <c r="DE126" s="958"/>
      <c r="DF126" s="959"/>
      <c r="DG126" s="960" t="s">
        <v>129</v>
      </c>
      <c r="DH126" s="961"/>
      <c r="DI126" s="961"/>
      <c r="DJ126" s="961"/>
      <c r="DK126" s="961"/>
      <c r="DL126" s="961" t="s">
        <v>129</v>
      </c>
      <c r="DM126" s="961"/>
      <c r="DN126" s="961"/>
      <c r="DO126" s="961"/>
      <c r="DP126" s="961"/>
      <c r="DQ126" s="961" t="s">
        <v>129</v>
      </c>
      <c r="DR126" s="961"/>
      <c r="DS126" s="961"/>
      <c r="DT126" s="961"/>
      <c r="DU126" s="961"/>
      <c r="DV126" s="962" t="s">
        <v>439</v>
      </c>
      <c r="DW126" s="962"/>
      <c r="DX126" s="962"/>
      <c r="DY126" s="962"/>
      <c r="DZ126" s="963"/>
    </row>
    <row r="127" spans="1:130" s="226" customFormat="1" ht="26.25" customHeight="1" x14ac:dyDescent="0.15">
      <c r="A127" s="1093"/>
      <c r="B127" s="986"/>
      <c r="C127" s="1008" t="s">
        <v>480</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v>47236</v>
      </c>
      <c r="AB127" s="994"/>
      <c r="AC127" s="994"/>
      <c r="AD127" s="994"/>
      <c r="AE127" s="995"/>
      <c r="AF127" s="996">
        <v>14536</v>
      </c>
      <c r="AG127" s="994"/>
      <c r="AH127" s="994"/>
      <c r="AI127" s="994"/>
      <c r="AJ127" s="995"/>
      <c r="AK127" s="996">
        <v>10086</v>
      </c>
      <c r="AL127" s="994"/>
      <c r="AM127" s="994"/>
      <c r="AN127" s="994"/>
      <c r="AO127" s="995"/>
      <c r="AP127" s="997">
        <v>0</v>
      </c>
      <c r="AQ127" s="998"/>
      <c r="AR127" s="998"/>
      <c r="AS127" s="998"/>
      <c r="AT127" s="999"/>
      <c r="AU127" s="228"/>
      <c r="AV127" s="228"/>
      <c r="AW127" s="228"/>
      <c r="AX127" s="1066" t="s">
        <v>481</v>
      </c>
      <c r="AY127" s="1067"/>
      <c r="AZ127" s="1067"/>
      <c r="BA127" s="1067"/>
      <c r="BB127" s="1067"/>
      <c r="BC127" s="1067"/>
      <c r="BD127" s="1067"/>
      <c r="BE127" s="1068"/>
      <c r="BF127" s="1069" t="s">
        <v>482</v>
      </c>
      <c r="BG127" s="1067"/>
      <c r="BH127" s="1067"/>
      <c r="BI127" s="1067"/>
      <c r="BJ127" s="1067"/>
      <c r="BK127" s="1067"/>
      <c r="BL127" s="1068"/>
      <c r="BM127" s="1069" t="s">
        <v>483</v>
      </c>
      <c r="BN127" s="1067"/>
      <c r="BO127" s="1067"/>
      <c r="BP127" s="1067"/>
      <c r="BQ127" s="1067"/>
      <c r="BR127" s="1067"/>
      <c r="BS127" s="1068"/>
      <c r="BT127" s="1069" t="s">
        <v>484</v>
      </c>
      <c r="BU127" s="1067"/>
      <c r="BV127" s="1067"/>
      <c r="BW127" s="1067"/>
      <c r="BX127" s="1067"/>
      <c r="BY127" s="1067"/>
      <c r="BZ127" s="1090"/>
      <c r="CA127" s="228"/>
      <c r="CB127" s="228"/>
      <c r="CC127" s="228"/>
      <c r="CD127" s="251"/>
      <c r="CE127" s="251"/>
      <c r="CF127" s="251"/>
      <c r="CG127" s="228"/>
      <c r="CH127" s="228"/>
      <c r="CI127" s="228"/>
      <c r="CJ127" s="250"/>
      <c r="CK127" s="1058"/>
      <c r="CL127" s="1045"/>
      <c r="CM127" s="1045"/>
      <c r="CN127" s="1045"/>
      <c r="CO127" s="1046"/>
      <c r="CP127" s="957" t="s">
        <v>485</v>
      </c>
      <c r="CQ127" s="958"/>
      <c r="CR127" s="958"/>
      <c r="CS127" s="958"/>
      <c r="CT127" s="958"/>
      <c r="CU127" s="958"/>
      <c r="CV127" s="958"/>
      <c r="CW127" s="958"/>
      <c r="CX127" s="958"/>
      <c r="CY127" s="958"/>
      <c r="CZ127" s="958"/>
      <c r="DA127" s="958"/>
      <c r="DB127" s="958"/>
      <c r="DC127" s="958"/>
      <c r="DD127" s="958"/>
      <c r="DE127" s="958"/>
      <c r="DF127" s="959"/>
      <c r="DG127" s="960" t="s">
        <v>439</v>
      </c>
      <c r="DH127" s="961"/>
      <c r="DI127" s="961"/>
      <c r="DJ127" s="961"/>
      <c r="DK127" s="961"/>
      <c r="DL127" s="961" t="s">
        <v>129</v>
      </c>
      <c r="DM127" s="961"/>
      <c r="DN127" s="961"/>
      <c r="DO127" s="961"/>
      <c r="DP127" s="961"/>
      <c r="DQ127" s="961" t="s">
        <v>129</v>
      </c>
      <c r="DR127" s="961"/>
      <c r="DS127" s="961"/>
      <c r="DT127" s="961"/>
      <c r="DU127" s="961"/>
      <c r="DV127" s="962" t="s">
        <v>129</v>
      </c>
      <c r="DW127" s="962"/>
      <c r="DX127" s="962"/>
      <c r="DY127" s="962"/>
      <c r="DZ127" s="963"/>
    </row>
    <row r="128" spans="1:130" s="226" customFormat="1" ht="26.25" customHeight="1" thickBot="1" x14ac:dyDescent="0.2">
      <c r="A128" s="1076" t="s">
        <v>486</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487</v>
      </c>
      <c r="X128" s="1078"/>
      <c r="Y128" s="1078"/>
      <c r="Z128" s="1079"/>
      <c r="AA128" s="1080">
        <v>133040</v>
      </c>
      <c r="AB128" s="1081"/>
      <c r="AC128" s="1081"/>
      <c r="AD128" s="1081"/>
      <c r="AE128" s="1082"/>
      <c r="AF128" s="1083">
        <v>125287</v>
      </c>
      <c r="AG128" s="1081"/>
      <c r="AH128" s="1081"/>
      <c r="AI128" s="1081"/>
      <c r="AJ128" s="1082"/>
      <c r="AK128" s="1083">
        <v>104447</v>
      </c>
      <c r="AL128" s="1081"/>
      <c r="AM128" s="1081"/>
      <c r="AN128" s="1081"/>
      <c r="AO128" s="1082"/>
      <c r="AP128" s="1084"/>
      <c r="AQ128" s="1085"/>
      <c r="AR128" s="1085"/>
      <c r="AS128" s="1085"/>
      <c r="AT128" s="1086"/>
      <c r="AU128" s="228"/>
      <c r="AV128" s="228"/>
      <c r="AW128" s="228"/>
      <c r="AX128" s="931" t="s">
        <v>488</v>
      </c>
      <c r="AY128" s="932"/>
      <c r="AZ128" s="932"/>
      <c r="BA128" s="932"/>
      <c r="BB128" s="932"/>
      <c r="BC128" s="932"/>
      <c r="BD128" s="932"/>
      <c r="BE128" s="933"/>
      <c r="BF128" s="1087" t="s">
        <v>129</v>
      </c>
      <c r="BG128" s="1088"/>
      <c r="BH128" s="1088"/>
      <c r="BI128" s="1088"/>
      <c r="BJ128" s="1088"/>
      <c r="BK128" s="1088"/>
      <c r="BL128" s="1089"/>
      <c r="BM128" s="1087">
        <v>11.79</v>
      </c>
      <c r="BN128" s="1088"/>
      <c r="BO128" s="1088"/>
      <c r="BP128" s="1088"/>
      <c r="BQ128" s="1088"/>
      <c r="BR128" s="1088"/>
      <c r="BS128" s="1089"/>
      <c r="BT128" s="1087">
        <v>20</v>
      </c>
      <c r="BU128" s="1088"/>
      <c r="BV128" s="1088"/>
      <c r="BW128" s="1088"/>
      <c r="BX128" s="1088"/>
      <c r="BY128" s="1088"/>
      <c r="BZ128" s="1111"/>
      <c r="CA128" s="251"/>
      <c r="CB128" s="251"/>
      <c r="CC128" s="251"/>
      <c r="CD128" s="251"/>
      <c r="CE128" s="251"/>
      <c r="CF128" s="251"/>
      <c r="CG128" s="228"/>
      <c r="CH128" s="228"/>
      <c r="CI128" s="228"/>
      <c r="CJ128" s="250"/>
      <c r="CK128" s="1059"/>
      <c r="CL128" s="1060"/>
      <c r="CM128" s="1060"/>
      <c r="CN128" s="1060"/>
      <c r="CO128" s="1061"/>
      <c r="CP128" s="1070" t="s">
        <v>489</v>
      </c>
      <c r="CQ128" s="762"/>
      <c r="CR128" s="762"/>
      <c r="CS128" s="762"/>
      <c r="CT128" s="762"/>
      <c r="CU128" s="762"/>
      <c r="CV128" s="762"/>
      <c r="CW128" s="762"/>
      <c r="CX128" s="762"/>
      <c r="CY128" s="762"/>
      <c r="CZ128" s="762"/>
      <c r="DA128" s="762"/>
      <c r="DB128" s="762"/>
      <c r="DC128" s="762"/>
      <c r="DD128" s="762"/>
      <c r="DE128" s="762"/>
      <c r="DF128" s="1071"/>
      <c r="DG128" s="1072" t="s">
        <v>129</v>
      </c>
      <c r="DH128" s="1073"/>
      <c r="DI128" s="1073"/>
      <c r="DJ128" s="1073"/>
      <c r="DK128" s="1073"/>
      <c r="DL128" s="1073" t="s">
        <v>129</v>
      </c>
      <c r="DM128" s="1073"/>
      <c r="DN128" s="1073"/>
      <c r="DO128" s="1073"/>
      <c r="DP128" s="1073"/>
      <c r="DQ128" s="1073" t="s">
        <v>129</v>
      </c>
      <c r="DR128" s="1073"/>
      <c r="DS128" s="1073"/>
      <c r="DT128" s="1073"/>
      <c r="DU128" s="1073"/>
      <c r="DV128" s="1074" t="s">
        <v>129</v>
      </c>
      <c r="DW128" s="1074"/>
      <c r="DX128" s="1074"/>
      <c r="DY128" s="1074"/>
      <c r="DZ128" s="1075"/>
    </row>
    <row r="129" spans="1:131" s="226" customFormat="1" ht="26.25" customHeight="1" x14ac:dyDescent="0.15">
      <c r="A129" s="969" t="s">
        <v>108</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490</v>
      </c>
      <c r="X129" s="1106"/>
      <c r="Y129" s="1106"/>
      <c r="Z129" s="1107"/>
      <c r="AA129" s="993">
        <v>30531744</v>
      </c>
      <c r="AB129" s="994"/>
      <c r="AC129" s="994"/>
      <c r="AD129" s="994"/>
      <c r="AE129" s="995"/>
      <c r="AF129" s="996">
        <v>31144723</v>
      </c>
      <c r="AG129" s="994"/>
      <c r="AH129" s="994"/>
      <c r="AI129" s="994"/>
      <c r="AJ129" s="995"/>
      <c r="AK129" s="996">
        <v>30299598</v>
      </c>
      <c r="AL129" s="994"/>
      <c r="AM129" s="994"/>
      <c r="AN129" s="994"/>
      <c r="AO129" s="995"/>
      <c r="AP129" s="1108"/>
      <c r="AQ129" s="1109"/>
      <c r="AR129" s="1109"/>
      <c r="AS129" s="1109"/>
      <c r="AT129" s="1110"/>
      <c r="AU129" s="229"/>
      <c r="AV129" s="229"/>
      <c r="AW129" s="229"/>
      <c r="AX129" s="1100" t="s">
        <v>491</v>
      </c>
      <c r="AY129" s="958"/>
      <c r="AZ129" s="958"/>
      <c r="BA129" s="958"/>
      <c r="BB129" s="958"/>
      <c r="BC129" s="958"/>
      <c r="BD129" s="958"/>
      <c r="BE129" s="959"/>
      <c r="BF129" s="1101" t="s">
        <v>129</v>
      </c>
      <c r="BG129" s="1102"/>
      <c r="BH129" s="1102"/>
      <c r="BI129" s="1102"/>
      <c r="BJ129" s="1102"/>
      <c r="BK129" s="1102"/>
      <c r="BL129" s="1103"/>
      <c r="BM129" s="1101">
        <v>16.79</v>
      </c>
      <c r="BN129" s="1102"/>
      <c r="BO129" s="1102"/>
      <c r="BP129" s="1102"/>
      <c r="BQ129" s="1102"/>
      <c r="BR129" s="1102"/>
      <c r="BS129" s="1103"/>
      <c r="BT129" s="1101">
        <v>30</v>
      </c>
      <c r="BU129" s="1102"/>
      <c r="BV129" s="1102"/>
      <c r="BW129" s="1102"/>
      <c r="BX129" s="1102"/>
      <c r="BY129" s="1102"/>
      <c r="BZ129" s="110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9" t="s">
        <v>492</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493</v>
      </c>
      <c r="X130" s="1106"/>
      <c r="Y130" s="1106"/>
      <c r="Z130" s="1107"/>
      <c r="AA130" s="993">
        <v>5694706</v>
      </c>
      <c r="AB130" s="994"/>
      <c r="AC130" s="994"/>
      <c r="AD130" s="994"/>
      <c r="AE130" s="995"/>
      <c r="AF130" s="996">
        <v>5644672</v>
      </c>
      <c r="AG130" s="994"/>
      <c r="AH130" s="994"/>
      <c r="AI130" s="994"/>
      <c r="AJ130" s="995"/>
      <c r="AK130" s="996">
        <v>5743952</v>
      </c>
      <c r="AL130" s="994"/>
      <c r="AM130" s="994"/>
      <c r="AN130" s="994"/>
      <c r="AO130" s="995"/>
      <c r="AP130" s="1108"/>
      <c r="AQ130" s="1109"/>
      <c r="AR130" s="1109"/>
      <c r="AS130" s="1109"/>
      <c r="AT130" s="1110"/>
      <c r="AU130" s="229"/>
      <c r="AV130" s="229"/>
      <c r="AW130" s="229"/>
      <c r="AX130" s="1100" t="s">
        <v>494</v>
      </c>
      <c r="AY130" s="958"/>
      <c r="AZ130" s="958"/>
      <c r="BA130" s="958"/>
      <c r="BB130" s="958"/>
      <c r="BC130" s="958"/>
      <c r="BD130" s="958"/>
      <c r="BE130" s="959"/>
      <c r="BF130" s="1136">
        <v>7.6</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495</v>
      </c>
      <c r="X131" s="1143"/>
      <c r="Y131" s="1143"/>
      <c r="Z131" s="1144"/>
      <c r="AA131" s="1039">
        <v>24837038</v>
      </c>
      <c r="AB131" s="1021"/>
      <c r="AC131" s="1021"/>
      <c r="AD131" s="1021"/>
      <c r="AE131" s="1022"/>
      <c r="AF131" s="1020">
        <v>25500051</v>
      </c>
      <c r="AG131" s="1021"/>
      <c r="AH131" s="1021"/>
      <c r="AI131" s="1021"/>
      <c r="AJ131" s="1022"/>
      <c r="AK131" s="1020">
        <v>24555646</v>
      </c>
      <c r="AL131" s="1021"/>
      <c r="AM131" s="1021"/>
      <c r="AN131" s="1021"/>
      <c r="AO131" s="1022"/>
      <c r="AP131" s="1145"/>
      <c r="AQ131" s="1146"/>
      <c r="AR131" s="1146"/>
      <c r="AS131" s="1146"/>
      <c r="AT131" s="1147"/>
      <c r="AU131" s="229"/>
      <c r="AV131" s="229"/>
      <c r="AW131" s="229"/>
      <c r="AX131" s="1118" t="s">
        <v>496</v>
      </c>
      <c r="AY131" s="762"/>
      <c r="AZ131" s="762"/>
      <c r="BA131" s="762"/>
      <c r="BB131" s="762"/>
      <c r="BC131" s="762"/>
      <c r="BD131" s="762"/>
      <c r="BE131" s="1071"/>
      <c r="BF131" s="1119">
        <v>13.8</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5" t="s">
        <v>497</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498</v>
      </c>
      <c r="W132" s="1129"/>
      <c r="X132" s="1129"/>
      <c r="Y132" s="1129"/>
      <c r="Z132" s="1130"/>
      <c r="AA132" s="1131">
        <v>7.2917229499999996</v>
      </c>
      <c r="AB132" s="1132"/>
      <c r="AC132" s="1132"/>
      <c r="AD132" s="1132"/>
      <c r="AE132" s="1133"/>
      <c r="AF132" s="1134">
        <v>7.522882568</v>
      </c>
      <c r="AG132" s="1132"/>
      <c r="AH132" s="1132"/>
      <c r="AI132" s="1132"/>
      <c r="AJ132" s="1133"/>
      <c r="AK132" s="1134">
        <v>8.225155225</v>
      </c>
      <c r="AL132" s="1132"/>
      <c r="AM132" s="1132"/>
      <c r="AN132" s="1132"/>
      <c r="AO132" s="1133"/>
      <c r="AP132" s="1036"/>
      <c r="AQ132" s="1037"/>
      <c r="AR132" s="1037"/>
      <c r="AS132" s="1037"/>
      <c r="AT132" s="113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499</v>
      </c>
      <c r="W133" s="1112"/>
      <c r="X133" s="1112"/>
      <c r="Y133" s="1112"/>
      <c r="Z133" s="1113"/>
      <c r="AA133" s="1114">
        <v>7</v>
      </c>
      <c r="AB133" s="1115"/>
      <c r="AC133" s="1115"/>
      <c r="AD133" s="1115"/>
      <c r="AE133" s="1116"/>
      <c r="AF133" s="1114">
        <v>7.2</v>
      </c>
      <c r="AG133" s="1115"/>
      <c r="AH133" s="1115"/>
      <c r="AI133" s="1115"/>
      <c r="AJ133" s="1116"/>
      <c r="AK133" s="1114">
        <v>7.6</v>
      </c>
      <c r="AL133" s="1115"/>
      <c r="AM133" s="1115"/>
      <c r="AN133" s="1115"/>
      <c r="AO133" s="1116"/>
      <c r="AP133" s="1063"/>
      <c r="AQ133" s="1064"/>
      <c r="AR133" s="1064"/>
      <c r="AS133" s="1064"/>
      <c r="AT133" s="111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d8Aa8I3lUCpKllMuEq2rlPVwH6Mn+R2dgbcI+86XgEWiKoqy9VOsGtH+DeGBsvREOGKD8Z04P2k6zOsuv/dpA==" saltValue="/rNruzoh/MkfO/roeaih8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Ya+Pxf4EQWcnbQUEsnwkBpZr5L/NlVP/H78/0aZE2bnTw5knVTDKZlNEj8rgDqDyU61JipyEhLFglR3Aor1pgQ==" saltValue="T+q42mTZ30jVV+xhM8ni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ZNNjSgugeVYvL7tt0EyEZ1JXnHGAOxG5AzDdX6aBgtxAZ1j0GiSNatQ1h9Os4u3NLqZZkr725UrsmftH6W+ag==" saltValue="EsiMcc47AECWOWsJOBFr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9" t="s">
        <v>503</v>
      </c>
      <c r="AP7" s="268"/>
      <c r="AQ7" s="269" t="s">
        <v>504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0"/>
      <c r="AP8" s="274" t="s">
        <v>505</v>
      </c>
      <c r="AQ8" s="275" t="s">
        <v>506</v>
      </c>
      <c r="AR8" s="276" t="s">
        <v>507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1" t="s">
        <v>508</v>
      </c>
      <c r="AL9" s="1152"/>
      <c r="AM9" s="1152"/>
      <c r="AN9" s="1153"/>
      <c r="AO9" s="277">
        <v>9360942</v>
      </c>
      <c r="AP9" s="277">
        <v>111051</v>
      </c>
      <c r="AQ9" s="278">
        <v>86855</v>
      </c>
      <c r="AR9" s="279">
        <v>27.9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1" t="s">
        <v>509</v>
      </c>
      <c r="AL10" s="1152"/>
      <c r="AM10" s="1152"/>
      <c r="AN10" s="1153"/>
      <c r="AO10" s="280">
        <v>56689</v>
      </c>
      <c r="AP10" s="280">
        <v>673</v>
      </c>
      <c r="AQ10" s="281">
        <v>6847</v>
      </c>
      <c r="AR10" s="282">
        <v>-90.2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1" t="s">
        <v>510</v>
      </c>
      <c r="AL11" s="1152"/>
      <c r="AM11" s="1152"/>
      <c r="AN11" s="1153"/>
      <c r="AO11" s="280">
        <v>258051</v>
      </c>
      <c r="AP11" s="280">
        <v>3061</v>
      </c>
      <c r="AQ11" s="281">
        <v>1522</v>
      </c>
      <c r="AR11" s="282">
        <v>101.1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1" t="s">
        <v>511</v>
      </c>
      <c r="AL12" s="1152"/>
      <c r="AM12" s="1152"/>
      <c r="AN12" s="1153"/>
      <c r="AO12" s="280" t="s">
        <v>512</v>
      </c>
      <c r="AP12" s="280" t="s">
        <v>512</v>
      </c>
      <c r="AQ12" s="281">
        <v>12</v>
      </c>
      <c r="AR12" s="282" t="s">
        <v>512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1" t="s">
        <v>513</v>
      </c>
      <c r="AL13" s="1152"/>
      <c r="AM13" s="1152"/>
      <c r="AN13" s="1153"/>
      <c r="AO13" s="280">
        <v>593418</v>
      </c>
      <c r="AP13" s="280">
        <v>7040</v>
      </c>
      <c r="AQ13" s="281">
        <v>3290</v>
      </c>
      <c r="AR13" s="282">
        <v>114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1" t="s">
        <v>514</v>
      </c>
      <c r="AL14" s="1152"/>
      <c r="AM14" s="1152"/>
      <c r="AN14" s="1153"/>
      <c r="AO14" s="280">
        <v>123336</v>
      </c>
      <c r="AP14" s="280">
        <v>1463</v>
      </c>
      <c r="AQ14" s="281">
        <v>1835</v>
      </c>
      <c r="AR14" s="282">
        <v>-20.3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4" t="s">
        <v>515</v>
      </c>
      <c r="AL15" s="1155"/>
      <c r="AM15" s="1155"/>
      <c r="AN15" s="1156"/>
      <c r="AO15" s="280">
        <v>-273518</v>
      </c>
      <c r="AP15" s="280">
        <v>-3245</v>
      </c>
      <c r="AQ15" s="281">
        <v>-6144</v>
      </c>
      <c r="AR15" s="282">
        <v>-47.2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4" t="s">
        <v>186</v>
      </c>
      <c r="AL16" s="1155"/>
      <c r="AM16" s="1155"/>
      <c r="AN16" s="1156"/>
      <c r="AO16" s="280">
        <v>10118918</v>
      </c>
      <c r="AP16" s="280">
        <v>120043</v>
      </c>
      <c r="AQ16" s="281">
        <v>94217</v>
      </c>
      <c r="AR16" s="282">
        <v>27.4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7" t="s">
        <v>520</v>
      </c>
      <c r="AL21" s="1158"/>
      <c r="AM21" s="1158"/>
      <c r="AN21" s="1159"/>
      <c r="AO21" s="293">
        <v>10.71</v>
      </c>
      <c r="AP21" s="294">
        <v>8.67</v>
      </c>
      <c r="AQ21" s="295">
        <v>2.04</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7" t="s">
        <v>521</v>
      </c>
      <c r="AL22" s="1158"/>
      <c r="AM22" s="1158"/>
      <c r="AN22" s="1159"/>
      <c r="AO22" s="298">
        <v>96.6</v>
      </c>
      <c r="AP22" s="299">
        <v>97.8</v>
      </c>
      <c r="AQ22" s="300">
        <v>-1.2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8" t="s">
        <v>522</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3"/>
    </row>
    <row r="27" spans="1:46" x14ac:dyDescent="0.15">
      <c r="A27" s="305"/>
      <c r="AO27" s="258"/>
      <c r="AP27" s="258"/>
      <c r="AQ27" s="258"/>
      <c r="AR27" s="258"/>
      <c r="AS27" s="258"/>
      <c r="AT27" s="258"/>
    </row>
    <row r="28" spans="1:46" ht="17.25" x14ac:dyDescent="0.15">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9" t="s">
        <v>503</v>
      </c>
      <c r="AP30" s="268"/>
      <c r="AQ30" s="269" t="s">
        <v>504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0"/>
      <c r="AP31" s="274" t="s">
        <v>505</v>
      </c>
      <c r="AQ31" s="275" t="s">
        <v>506</v>
      </c>
      <c r="AR31" s="276" t="s">
        <v>507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5" t="s">
        <v>525</v>
      </c>
      <c r="AL32" s="1166"/>
      <c r="AM32" s="1166"/>
      <c r="AN32" s="1167"/>
      <c r="AO32" s="308">
        <v>6715998</v>
      </c>
      <c r="AP32" s="308">
        <v>79673</v>
      </c>
      <c r="AQ32" s="309">
        <v>62389</v>
      </c>
      <c r="AR32" s="310">
        <v>27.7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5" t="s">
        <v>526</v>
      </c>
      <c r="AL33" s="1166"/>
      <c r="AM33" s="1166"/>
      <c r="AN33" s="1167"/>
      <c r="AO33" s="308" t="s">
        <v>512</v>
      </c>
      <c r="AP33" s="308" t="s">
        <v>512</v>
      </c>
      <c r="AQ33" s="309" t="s">
        <v>512</v>
      </c>
      <c r="AR33" s="310" t="s">
        <v>512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5" t="s">
        <v>527</v>
      </c>
      <c r="AL34" s="1166"/>
      <c r="AM34" s="1166"/>
      <c r="AN34" s="1167"/>
      <c r="AO34" s="308" t="s">
        <v>512</v>
      </c>
      <c r="AP34" s="308" t="s">
        <v>512</v>
      </c>
      <c r="AQ34" s="309">
        <v>3</v>
      </c>
      <c r="AR34" s="310" t="s">
        <v>512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5" t="s">
        <v>528</v>
      </c>
      <c r="AL35" s="1166"/>
      <c r="AM35" s="1166"/>
      <c r="AN35" s="1167"/>
      <c r="AO35" s="308">
        <v>1129741</v>
      </c>
      <c r="AP35" s="308">
        <v>13402</v>
      </c>
      <c r="AQ35" s="309">
        <v>14672</v>
      </c>
      <c r="AR35" s="310">
        <v>-8.6999999999999993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5" t="s">
        <v>529</v>
      </c>
      <c r="AL36" s="1166"/>
      <c r="AM36" s="1166"/>
      <c r="AN36" s="1167"/>
      <c r="AO36" s="308" t="s">
        <v>512</v>
      </c>
      <c r="AP36" s="308" t="s">
        <v>512</v>
      </c>
      <c r="AQ36" s="309">
        <v>1817</v>
      </c>
      <c r="AR36" s="310" t="s">
        <v>512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5" t="s">
        <v>530</v>
      </c>
      <c r="AL37" s="1166"/>
      <c r="AM37" s="1166"/>
      <c r="AN37" s="1167"/>
      <c r="AO37" s="308">
        <v>22400</v>
      </c>
      <c r="AP37" s="308">
        <v>266</v>
      </c>
      <c r="AQ37" s="309">
        <v>585</v>
      </c>
      <c r="AR37" s="310">
        <v>-54.5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8" t="s">
        <v>531</v>
      </c>
      <c r="AL38" s="1169"/>
      <c r="AM38" s="1169"/>
      <c r="AN38" s="1170"/>
      <c r="AO38" s="311" t="s">
        <v>512</v>
      </c>
      <c r="AP38" s="311" t="s">
        <v>512</v>
      </c>
      <c r="AQ38" s="312">
        <v>1</v>
      </c>
      <c r="AR38" s="300" t="s">
        <v>512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8" t="s">
        <v>532</v>
      </c>
      <c r="AL39" s="1169"/>
      <c r="AM39" s="1169"/>
      <c r="AN39" s="1170"/>
      <c r="AO39" s="308">
        <v>-104447</v>
      </c>
      <c r="AP39" s="308">
        <v>-1239</v>
      </c>
      <c r="AQ39" s="309">
        <v>-3091</v>
      </c>
      <c r="AR39" s="310">
        <v>-59.9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5" t="s">
        <v>533</v>
      </c>
      <c r="AL40" s="1166"/>
      <c r="AM40" s="1166"/>
      <c r="AN40" s="1167"/>
      <c r="AO40" s="308">
        <v>-5743952</v>
      </c>
      <c r="AP40" s="308">
        <v>-68142</v>
      </c>
      <c r="AQ40" s="309">
        <v>-54269</v>
      </c>
      <c r="AR40" s="310">
        <v>25.6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1" t="s">
        <v>298</v>
      </c>
      <c r="AL41" s="1172"/>
      <c r="AM41" s="1172"/>
      <c r="AN41" s="1173"/>
      <c r="AO41" s="308">
        <v>2019740</v>
      </c>
      <c r="AP41" s="308">
        <v>23961</v>
      </c>
      <c r="AQ41" s="309">
        <v>22106</v>
      </c>
      <c r="AR41" s="310">
        <v>8.4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0" t="s">
        <v>503</v>
      </c>
      <c r="AN49" s="1162" t="s">
        <v>537</v>
      </c>
      <c r="AO49" s="1163"/>
      <c r="AP49" s="1163"/>
      <c r="AQ49" s="1163"/>
      <c r="AR49" s="116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1"/>
      <c r="AN50" s="324" t="s">
        <v>538</v>
      </c>
      <c r="AO50" s="325" t="s">
        <v>539</v>
      </c>
      <c r="AP50" s="326" t="s">
        <v>540</v>
      </c>
      <c r="AQ50" s="327" t="s">
        <v>541</v>
      </c>
      <c r="AR50" s="328" t="s">
        <v>542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7814939</v>
      </c>
      <c r="AN51" s="330">
        <v>86521</v>
      </c>
      <c r="AO51" s="331">
        <v>19.7</v>
      </c>
      <c r="AP51" s="332">
        <v>69185</v>
      </c>
      <c r="AQ51" s="333">
        <v>-2</v>
      </c>
      <c r="AR51" s="334">
        <v>21.7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4773102</v>
      </c>
      <c r="AN52" s="338">
        <v>52844</v>
      </c>
      <c r="AO52" s="339">
        <v>29.3</v>
      </c>
      <c r="AP52" s="340">
        <v>38519</v>
      </c>
      <c r="AQ52" s="341">
        <v>3</v>
      </c>
      <c r="AR52" s="342">
        <v>26.3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11171949</v>
      </c>
      <c r="AN53" s="330">
        <v>125809</v>
      </c>
      <c r="AO53" s="331">
        <v>45.4</v>
      </c>
      <c r="AP53" s="332">
        <v>70166</v>
      </c>
      <c r="AQ53" s="333">
        <v>1.4</v>
      </c>
      <c r="AR53" s="334">
        <v>44</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5847397</v>
      </c>
      <c r="AN54" s="338">
        <v>65848</v>
      </c>
      <c r="AO54" s="339">
        <v>24.6</v>
      </c>
      <c r="AP54" s="340">
        <v>36115</v>
      </c>
      <c r="AQ54" s="341">
        <v>-6.2</v>
      </c>
      <c r="AR54" s="342">
        <v>30.8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10641599</v>
      </c>
      <c r="AN55" s="330">
        <v>121685</v>
      </c>
      <c r="AO55" s="331">
        <v>-3.3</v>
      </c>
      <c r="AP55" s="332">
        <v>70329</v>
      </c>
      <c r="AQ55" s="333">
        <v>0.2</v>
      </c>
      <c r="AR55" s="334">
        <v>-3.5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6481831</v>
      </c>
      <c r="AN56" s="338">
        <v>74119</v>
      </c>
      <c r="AO56" s="339">
        <v>12.6</v>
      </c>
      <c r="AP56" s="340">
        <v>39403</v>
      </c>
      <c r="AQ56" s="341">
        <v>9.1</v>
      </c>
      <c r="AR56" s="342">
        <v>3.5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8017714</v>
      </c>
      <c r="AN57" s="330">
        <v>93325</v>
      </c>
      <c r="AO57" s="331">
        <v>-23.3</v>
      </c>
      <c r="AP57" s="332">
        <v>71871</v>
      </c>
      <c r="AQ57" s="333">
        <v>2.2000000000000002</v>
      </c>
      <c r="AR57" s="334">
        <v>-25.5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3731523</v>
      </c>
      <c r="AN58" s="338">
        <v>43434</v>
      </c>
      <c r="AO58" s="339">
        <v>-41.4</v>
      </c>
      <c r="AP58" s="340">
        <v>38232</v>
      </c>
      <c r="AQ58" s="341">
        <v>-3</v>
      </c>
      <c r="AR58" s="342">
        <v>-38.4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7404600</v>
      </c>
      <c r="AN59" s="330">
        <v>87843</v>
      </c>
      <c r="AO59" s="331">
        <v>-5.9</v>
      </c>
      <c r="AP59" s="332">
        <v>71807</v>
      </c>
      <c r="AQ59" s="333">
        <v>-0.1</v>
      </c>
      <c r="AR59" s="334">
        <v>-5.8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3555740</v>
      </c>
      <c r="AN60" s="338">
        <v>42183</v>
      </c>
      <c r="AO60" s="339">
        <v>-2.9</v>
      </c>
      <c r="AP60" s="340">
        <v>37333</v>
      </c>
      <c r="AQ60" s="341">
        <v>-2.4</v>
      </c>
      <c r="AR60" s="342">
        <v>-0.5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9010160</v>
      </c>
      <c r="AN61" s="345">
        <v>103037</v>
      </c>
      <c r="AO61" s="346">
        <v>6.5</v>
      </c>
      <c r="AP61" s="347">
        <v>70672</v>
      </c>
      <c r="AQ61" s="348">
        <v>0.3</v>
      </c>
      <c r="AR61" s="334">
        <v>6.2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4877919</v>
      </c>
      <c r="AN62" s="338">
        <v>55686</v>
      </c>
      <c r="AO62" s="339">
        <v>4.4000000000000004</v>
      </c>
      <c r="AP62" s="340">
        <v>37920</v>
      </c>
      <c r="AQ62" s="341">
        <v>0.1</v>
      </c>
      <c r="AR62" s="342">
        <v>4.3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3f4pb65ygN+jGAcSrFGFS2B7EldCFPCUuwSMJDFxAp1JPlBrxQBG/4do1fmyRsBAZ/qUC9lFCgI+JSqK0GGVwg==" saltValue="Zf8ilKmzEvoP0N3pumK+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551</v>
      </c>
    </row>
    <row r="121" spans="125:125" ht="13.5" hidden="1" customHeight="1" x14ac:dyDescent="0.15">
      <c r="DU121" s="255"/>
    </row>
  </sheetData>
  <sheetProtection algorithmName="SHA-512" hashValue="NFPUzKeZek+ETzq2gkRhKlRuCdRpqgAnW0xyKayL4qefSQC5W9HulekPrKtaGz997pUTKWwsH2C9Y1yLlo4REw==" saltValue="VJHHlMwmKwzqUM3Xfruv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552</v>
      </c>
    </row>
  </sheetData>
  <sheetProtection algorithmName="SHA-512" hashValue="i0CE6howkvh59HOqYMt5GaepsqeDDSduWcEozlp3e86Oe870MdgOpgGhUdyBRhseyuKOAodRy75yittsqklVkQ==" saltValue="5pgjdXBZ3SVvu+RcT8Y43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74" t="s">
        <v>3</v>
      </c>
      <c r="D47" s="1174"/>
      <c r="E47" s="1175"/>
      <c r="F47" s="11">
        <v>31.45</v>
      </c>
      <c r="G47" s="12">
        <v>31.67</v>
      </c>
      <c r="H47" s="12">
        <v>30.91</v>
      </c>
      <c r="I47" s="12">
        <v>31.74</v>
      </c>
      <c r="J47" s="13">
        <v>30.96</v>
      </c>
    </row>
    <row r="48" spans="2:10" ht="57.75" customHeight="1" x14ac:dyDescent="0.15">
      <c r="B48" s="14"/>
      <c r="C48" s="1176" t="s">
        <v>4</v>
      </c>
      <c r="D48" s="1176"/>
      <c r="E48" s="1177"/>
      <c r="F48" s="15">
        <v>6.16</v>
      </c>
      <c r="G48" s="16">
        <v>6.52</v>
      </c>
      <c r="H48" s="16">
        <v>6.83</v>
      </c>
      <c r="I48" s="16">
        <v>7.84</v>
      </c>
      <c r="J48" s="17">
        <v>9.8699999999999992</v>
      </c>
    </row>
    <row r="49" spans="2:10" ht="57.75" customHeight="1" thickBot="1" x14ac:dyDescent="0.2">
      <c r="B49" s="18"/>
      <c r="C49" s="1178" t="s">
        <v>5</v>
      </c>
      <c r="D49" s="1178"/>
      <c r="E49" s="1179"/>
      <c r="F49" s="19">
        <v>3.18</v>
      </c>
      <c r="G49" s="20" t="s">
        <v>558</v>
      </c>
      <c r="H49" s="20" t="s">
        <v>559</v>
      </c>
      <c r="I49" s="20">
        <v>2.58</v>
      </c>
      <c r="J49" s="21">
        <v>0.15</v>
      </c>
    </row>
    <row r="50" spans="2:10" x14ac:dyDescent="0.15"/>
  </sheetData>
  <sheetProtection algorithmName="SHA-512" hashValue="r9nzdoSLSORZdPaB3FpeAos7mqkp3x7rMZyhH63C4I79U8PRCRVfbBEkei1/sjvSZ1mgN4IPlomjCCGMdXLNHQ==" saltValue="ZX6y66o51SSmvflot+Dc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2024-03-14T01:08:11Z</dcterms:created>
  <dcterms:modified xsi:type="dcterms:W3CDTF">2024-09-26T06:09:55Z</dcterms:modified>
  <cp:category/>
</cp:coreProperties>
</file>