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ZDbBUQ+uH9j7w5p2XVWSIQGTcUKyWw60rRYUwB1QtoqysO5ciSc7z4bm9H0NBBlHDgPhhrl9tKgeVOEQnLWJuA==" workbookSaltValue="BsNDfvxJ7lH9qfYFevrgPw==" workbookSpinCount="100000" lockStructure="1"/>
  <bookViews>
    <workbookView xWindow="0" yWindow="0" windowWidth="28800" windowHeight="123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<sst xmlns="http://schemas.openxmlformats.org/spreadsheetml/2006/main" count="311" uniqueCount="111">
  <si>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</si>
  <si>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</si>
  <si>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</si>
  <si>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</si>
  <si>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</si>
  <si>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</si>
  <si>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</si>
  <si>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</si>
  <si>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</si>
  <si>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</si>
  <si>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</si>
  <si>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</si>
  <si>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</si>
  <si>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</si>
  <si>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</si>
  <si>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</si>
  <si>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</si>
  <si>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</si>
  <si>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</si>
  <si>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</si>
  <si>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</si>
  <si>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</si>
  <si>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</si>
  <si>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</si>
  <si>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</si>
  <si>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</si>
  <si>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</si>
  <si>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</si>
  <si>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</si>
  <si>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</si>
  <si>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</si>
  <si>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</si>
  <si>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</si>
  <si>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</si>
  <si>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</si>
  <si>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</si>
  <si>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</si>
  <si>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</si>
  <si>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</si>
  <si>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</si>
  <si>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</si>
  <si>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</si>
  <si>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</si>
  <si>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</si>
  <si>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</si>
  <si>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</si>
  <si>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</si>
  <si>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</si>
  <si>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</si>
  <si>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</si>
  <si>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</si>
  <si>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</si>
  <si>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</si>
  <si>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</si>
  <si>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</si>
  <si>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</si>
  <si>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</si>
  <si>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</si>
  <si>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</si>
  <si>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</si>
  <si>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</si>
  <si>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</si>
  <si>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</si>
  <si>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</si>
  <si>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</si>
  <si>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</si>
  <si>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</si>
  <si>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</si>
  <si>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</si>
  <si>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</si>
  <si>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</si>
  <si>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</si>
  <si>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</si>
  <si>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</si>
  <si>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</si>
  <si>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</si>
  <si>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</si>
  <si>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</si>
  <si>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</si>
  <si>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</si>
  <si>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</si>
  <si>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</si>
  <si>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</si>
  <si>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</si>
  <si>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</si>
  <si>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</si>
  <si>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</si>
  <si>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</si>
  <si>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</si>
  <si>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</si>
  <si>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</si>
  <si>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</si>
  <si>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</si>
  <si>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</si>
  <si>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</si>
  <si>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</si>
  <si>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</si>
  <si>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</si>
  <si>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</si>
  <si>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</si>
  <si>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</si>
  <si>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</si>
  <si>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</si>
  <si>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</si>
  <si>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</si>
  <si>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</si>
  <si>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</si>
  <si>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</si>
  <si>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①比較的老朽化は進んでおらず、有形固定資産減価償却率は3.78％と低い値である。
　新たな区域の施設整備は行わず、今後高くなる老朽化にに対応して、計画的な施設の更新、統廃合を進めていく。</t>
    <rPh sb="1" eb="3">
      <t>ヒカク</t>
    </rPh>
    <rPh sb="3" eb="4">
      <t>テキ</t>
    </rPh>
    <rPh sb="4" eb="7">
      <t>ロウキュウカ</t>
    </rPh>
    <rPh sb="8" eb="9">
      <t>スス</t>
    </rPh>
    <rPh sb="33" eb="34">
      <t>ヒク</t>
    </rPh>
    <rPh sb="35" eb="36">
      <t>アタイ</t>
    </rPh>
    <rPh sb="42" eb="43">
      <t>アラ</t>
    </rPh>
    <rPh sb="45" eb="47">
      <t>クイキ</t>
    </rPh>
    <rPh sb="48" eb="50">
      <t>シセツ</t>
    </rPh>
    <rPh sb="50" eb="52">
      <t>セイビ</t>
    </rPh>
    <rPh sb="53" eb="54">
      <t>オコナ</t>
    </rPh>
    <rPh sb="57" eb="59">
      <t>コンゴ</t>
    </rPh>
    <rPh sb="59" eb="60">
      <t>タカ</t>
    </rPh>
    <rPh sb="63" eb="66">
      <t>ロウキュウカ</t>
    </rPh>
    <rPh sb="68" eb="70">
      <t>タイオウ</t>
    </rPh>
    <rPh sb="73" eb="75">
      <t>ケイカク</t>
    </rPh>
    <rPh sb="75" eb="76">
      <t>テキ</t>
    </rPh>
    <rPh sb="77" eb="79">
      <t>シセツ</t>
    </rPh>
    <rPh sb="80" eb="82">
      <t>コウシン</t>
    </rPh>
    <rPh sb="83" eb="86">
      <t>トウハイゴウ</t>
    </rPh>
    <rPh sb="87" eb="88">
      <t>スス</t>
    </rPh>
    <phoneticPr fontId="4"/>
  </si>
  <si>
    <t>　農業集落排水事業は平成30年度から法適用となった。
　事業開始当初に建設された施設については、処理場の設備の更新時期を迎えているが、施設利用率が低水準であることや、維持管理費の圧縮のため、処理区の統廃合事業を進めていくこととしている。
　人口減少や節水環境の影響により、使用料収入の減少は避けられないが、水洗化促進による収益の確保に努め、効率的な施設管理手法を検討、実施していくことで経常経費の更なる縮減を図っていく。</t>
    <rPh sb="1" eb="3">
      <t>ノウギョウ</t>
    </rPh>
    <rPh sb="3" eb="5">
      <t>シュウラク</t>
    </rPh>
    <rPh sb="5" eb="7">
      <t>ハイスイ</t>
    </rPh>
    <rPh sb="7" eb="9">
      <t>ジギョウ</t>
    </rPh>
    <rPh sb="10" eb="12">
      <t>ヘイセイ</t>
    </rPh>
    <rPh sb="14" eb="16">
      <t>ネンド</t>
    </rPh>
    <rPh sb="18" eb="19">
      <t>ホウ</t>
    </rPh>
    <rPh sb="19" eb="20">
      <t>テキ</t>
    </rPh>
    <rPh sb="20" eb="21">
      <t>ヨウ</t>
    </rPh>
    <rPh sb="145" eb="146">
      <t>サ</t>
    </rPh>
    <rPh sb="153" eb="156">
      <t>スイセンカ</t>
    </rPh>
    <rPh sb="156" eb="158">
      <t>ソクシン</t>
    </rPh>
    <rPh sb="161" eb="163">
      <t>シュウエキ</t>
    </rPh>
    <rPh sb="164" eb="166">
      <t>カクホ</t>
    </rPh>
    <rPh sb="167" eb="168">
      <t>ツト</t>
    </rPh>
    <phoneticPr fontId="4"/>
  </si>
  <si>
    <t>①②平成30年度の経常収支比率は106.72％であった。支払利息の減少により費用は減少していく見込みであるが、人口減少が続く中、水洗化率の向上を図り、収益の確保に努めていく必要がある。
③流動比率は類似団体と同程度である。企業会計移行直後で内部留保資金が少ないことから、今後も計画的に資金を確保していく必要がある。
④企業債残高は今後の処理場の統廃合事業により、今までの減少幅が縮小する見込みである。企業債残高対事業規模比率について「0」となっているのは、現状、適正な使用料設定としていることから、今後の償還については総務省が示す「分流式下水道に係る経費」の繰出基準に全額該当するものと判断し、残高の全額を一般会計からの繰入により償還するものとしたことによるものである。
⑤⑥経費回収率、汚水処理原価は、いずれも類似団体との比較ではやや劣る状況である。今後も収入確保や経費削減のための対策を検討、実施していく必要がある。
⑦施設利用率は51.37％と低く、類似団体も下回っている。人口減少、水洗化率の伸び悩みによるものであり、施設の統廃合を進めるとともに、水洗化率の向上に努めなければならない。
⑧水洗化率は毎年度微増しているが、79.32％で類似団体と比較して低い状態である。使用料収入の増加を図るためにも、今後も水洗化を促進する必要がある。</t>
    <rPh sb="38" eb="40">
      <t>ヒヨウ</t>
    </rPh>
    <rPh sb="41" eb="43">
      <t>ゲンショウ</t>
    </rPh>
    <rPh sb="47" eb="49">
      <t>ミコ</t>
    </rPh>
    <rPh sb="55" eb="57">
      <t>ジンコウ</t>
    </rPh>
    <rPh sb="57" eb="59">
      <t>ゲンショウ</t>
    </rPh>
    <rPh sb="60" eb="61">
      <t>ツヅ</t>
    </rPh>
    <rPh sb="62" eb="63">
      <t>ナカ</t>
    </rPh>
    <rPh sb="104" eb="107">
      <t>ドウテイド</t>
    </rPh>
    <rPh sb="117" eb="119">
      <t>チョクゴ</t>
    </rPh>
    <rPh sb="231" eb="233">
      <t>テキセイ</t>
    </rPh>
    <rPh sb="368" eb="369">
      <t>オト</t>
    </rPh>
    <rPh sb="414" eb="416">
      <t>リヨウ</t>
    </rPh>
    <rPh sb="425" eb="426">
      <t>ヒク</t>
    </rPh>
    <rPh sb="428" eb="430">
      <t>ルイジ</t>
    </rPh>
    <rPh sb="430" eb="432">
      <t>ダンタイ</t>
    </rPh>
    <rPh sb="433" eb="435">
      <t>シタマワ</t>
    </rPh>
    <rPh sb="440" eb="442">
      <t>ジンコウ</t>
    </rPh>
    <rPh sb="442" eb="444">
      <t>ゲンショウ</t>
    </rPh>
    <rPh sb="445" eb="448">
      <t>スイセンカ</t>
    </rPh>
    <rPh sb="448" eb="449">
      <t>リツ</t>
    </rPh>
    <rPh sb="450" eb="451">
      <t>ノ</t>
    </rPh>
    <rPh sb="452" eb="453">
      <t>ナヤ</t>
    </rPh>
    <rPh sb="463" eb="465">
      <t>シセツ</t>
    </rPh>
    <rPh sb="466" eb="469">
      <t>トウハイゴウ</t>
    </rPh>
    <rPh sb="470" eb="471">
      <t>スス</t>
    </rPh>
    <rPh sb="478" eb="481">
      <t>スイセンカ</t>
    </rPh>
    <rPh sb="481" eb="482">
      <t>リツ</t>
    </rPh>
    <rPh sb="483" eb="485">
      <t>コウジョウ</t>
    </rPh>
    <rPh sb="486" eb="487">
      <t>ツト</t>
    </rPh>
    <rPh sb="504" eb="507">
      <t>マイネンド</t>
    </rPh>
    <rPh sb="507" eb="509">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</si>
</sst>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DE-44A2-BB47-F0551DB2E3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0ADE-44A2-BB47-F0551DB2E3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51.37</c:v>
                </c:pt>
              </c:numCache>
            </c:numRef>
          </c:val>
          <c:extLst>
            <c:ext xmlns:c16="http://schemas.microsoft.com/office/drawing/2014/chart" uri="{C3380CC4-5D6E-409C-BE32-E72D297353CC}">
              <c16:uniqueId val="{00000000-54A4-4415-8CCD-11EAB720C8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54A4-4415-8CCD-11EAB720C8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79.319999999999993</c:v>
                </c:pt>
              </c:numCache>
            </c:numRef>
          </c:val>
          <c:extLst>
            <c:ext xmlns:c16="http://schemas.microsoft.com/office/drawing/2014/chart" uri="{C3380CC4-5D6E-409C-BE32-E72D297353CC}">
              <c16:uniqueId val="{00000000-C779-43C2-9553-9D4EAD8C3C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90.04</c:v>
                </c:pt>
              </c:numCache>
            </c:numRef>
          </c:val>
          <c:smooth val="0"/>
          <c:extLst>
            <c:ext xmlns:c16="http://schemas.microsoft.com/office/drawing/2014/chart" uri="{C3380CC4-5D6E-409C-BE32-E72D297353CC}">
              <c16:uniqueId val="{00000001-C779-43C2-9553-9D4EAD8C3C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106.72</c:v>
                </c:pt>
              </c:numCache>
            </c:numRef>
          </c:val>
          <c:extLst>
            <c:ext xmlns:c16="http://schemas.microsoft.com/office/drawing/2014/chart" uri="{C3380CC4-5D6E-409C-BE32-E72D297353CC}">
              <c16:uniqueId val="{00000000-F6B4-4264-8407-9CFD65F1C5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101.27</c:v>
                </c:pt>
              </c:numCache>
            </c:numRef>
          </c:val>
          <c:smooth val="0"/>
          <c:extLst>
            <c:ext xmlns:c16="http://schemas.microsoft.com/office/drawing/2014/chart" uri="{C3380CC4-5D6E-409C-BE32-E72D297353CC}">
              <c16:uniqueId val="{00000001-F6B4-4264-8407-9CFD65F1C5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3.78</c:v>
                </c:pt>
              </c:numCache>
            </c:numRef>
          </c:val>
          <c:extLst>
            <c:ext xmlns:c16="http://schemas.microsoft.com/office/drawing/2014/chart" uri="{C3380CC4-5D6E-409C-BE32-E72D297353CC}">
              <c16:uniqueId val="{00000000-5891-4C35-B111-A553B4FA9C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24.32</c:v>
                </c:pt>
              </c:numCache>
            </c:numRef>
          </c:val>
          <c:smooth val="0"/>
          <c:extLst>
            <c:ext xmlns:c16="http://schemas.microsoft.com/office/drawing/2014/chart" uri="{C3380CC4-5D6E-409C-BE32-E72D297353CC}">
              <c16:uniqueId val="{00000001-5891-4C35-B111-A553B4FA9C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B32-4759-941E-F2A1D2AFEB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B32-4759-941E-F2A1D2AFEB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98-4F68-83D7-C8F95E8398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137.09</c:v>
                </c:pt>
              </c:numCache>
            </c:numRef>
          </c:val>
          <c:smooth val="0"/>
          <c:extLst>
            <c:ext xmlns:c16="http://schemas.microsoft.com/office/drawing/2014/chart" uri="{C3380CC4-5D6E-409C-BE32-E72D297353CC}">
              <c16:uniqueId val="{00000001-CE98-4F68-83D7-C8F95E8398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45.45</c:v>
                </c:pt>
              </c:numCache>
            </c:numRef>
          </c:val>
          <c:extLst>
            <c:ext xmlns:c16="http://schemas.microsoft.com/office/drawing/2014/chart" uri="{C3380CC4-5D6E-409C-BE32-E72D297353CC}">
              <c16:uniqueId val="{00000000-B945-4F72-853B-7D40086207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43.5</c:v>
                </c:pt>
              </c:numCache>
            </c:numRef>
          </c:val>
          <c:smooth val="0"/>
          <c:extLst>
            <c:ext xmlns:c16="http://schemas.microsoft.com/office/drawing/2014/chart" uri="{C3380CC4-5D6E-409C-BE32-E72D297353CC}">
              <c16:uniqueId val="{00000001-B945-4F72-853B-7D40086207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1A7-4C97-BE71-2C9737593F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654.91999999999996</c:v>
                </c:pt>
              </c:numCache>
            </c:numRef>
          </c:val>
          <c:smooth val="0"/>
          <c:extLst>
            <c:ext xmlns:c16="http://schemas.microsoft.com/office/drawing/2014/chart" uri="{C3380CC4-5D6E-409C-BE32-E72D297353CC}">
              <c16:uniqueId val="{00000001-51A7-4C97-BE71-2C9737593F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64.489999999999995</c:v>
                </c:pt>
              </c:numCache>
            </c:numRef>
          </c:val>
          <c:extLst>
            <c:ext xmlns:c16="http://schemas.microsoft.com/office/drawing/2014/chart" uri="{C3380CC4-5D6E-409C-BE32-E72D297353CC}">
              <c16:uniqueId val="{00000000-07EE-473D-BD6E-579C8F41F7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65.39</c:v>
                </c:pt>
              </c:numCache>
            </c:numRef>
          </c:val>
          <c:smooth val="0"/>
          <c:extLst>
            <c:ext xmlns:c16="http://schemas.microsoft.com/office/drawing/2014/chart" uri="{C3380CC4-5D6E-409C-BE32-E72D297353CC}">
              <c16:uniqueId val="{00000001-07EE-473D-BD6E-579C8F41F7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246.49</c:v>
                </c:pt>
              </c:numCache>
            </c:numRef>
          </c:val>
          <c:extLst>
            <c:ext xmlns:c16="http://schemas.microsoft.com/office/drawing/2014/chart" uri="{C3380CC4-5D6E-409C-BE32-E72D297353CC}">
              <c16:uniqueId val="{00000000-D6FC-44C8-B2FA-E22D4F1352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230.88</c:v>
                </c:pt>
              </c:numCache>
            </c:numRef>
          </c:val>
          <c:smooth val="0"/>
          <c:extLst>
            <c:ext xmlns:c16="http://schemas.microsoft.com/office/drawing/2014/chart" uri="{C3380CC4-5D6E-409C-BE32-E72D297353CC}">
              <c16:uniqueId val="{00000001-D6FC-44C8-B2FA-E22D4F1352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90" zoomScaleNormal="90" zoomScaleSheetLayoutView="9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横手市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90324</v>
      </c>
      <c r="AM8" s="50"/>
      <c r="AN8" s="50"/>
      <c r="AO8" s="50"/>
      <c r="AP8" s="50"/>
      <c r="AQ8" s="50"/>
      <c r="AR8" s="50"/>
      <c r="AS8" s="50"/>
      <c r="AT8" s="45">
        <f>データ!T6</f>
        <v>692.8</v>
      </c>
      <c r="AU8" s="45"/>
      <c r="AV8" s="45"/>
      <c r="AW8" s="45"/>
      <c r="AX8" s="45"/>
      <c r="AY8" s="45"/>
      <c r="AZ8" s="45"/>
      <c r="BA8" s="45"/>
      <c r="BB8" s="45">
        <f>データ!U6</f>
        <v>130.38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55.98</v>
      </c>
      <c r="J10" s="45"/>
      <c r="K10" s="45"/>
      <c r="L10" s="45"/>
      <c r="M10" s="45"/>
      <c r="N10" s="45"/>
      <c r="O10" s="45"/>
      <c r="P10" s="45">
        <f>データ!P6</f>
        <v>8.23</v>
      </c>
      <c r="Q10" s="45"/>
      <c r="R10" s="45"/>
      <c r="S10" s="45"/>
      <c r="T10" s="45"/>
      <c r="U10" s="45"/>
      <c r="V10" s="45"/>
      <c r="W10" s="45">
        <f>データ!Q6</f>
        <v>79.209999999999994</v>
      </c>
      <c r="X10" s="45"/>
      <c r="Y10" s="45"/>
      <c r="Z10" s="45"/>
      <c r="AA10" s="45"/>
      <c r="AB10" s="45"/>
      <c r="AC10" s="45"/>
      <c r="AD10" s="50">
        <f>データ!R6</f>
        <v>3121</v>
      </c>
      <c r="AE10" s="50"/>
      <c r="AF10" s="50"/>
      <c r="AG10" s="50"/>
      <c r="AH10" s="50"/>
      <c r="AI10" s="50"/>
      <c r="AJ10" s="50"/>
      <c r="AK10" s="2"/>
      <c r="AL10" s="50">
        <f>データ!V6</f>
        <v>7378</v>
      </c>
      <c r="AM10" s="50"/>
      <c r="AN10" s="50"/>
      <c r="AO10" s="50"/>
      <c r="AP10" s="50"/>
      <c r="AQ10" s="50"/>
      <c r="AR10" s="50"/>
      <c r="AS10" s="50"/>
      <c r="AT10" s="45">
        <f>データ!W6</f>
        <v>3.76</v>
      </c>
      <c r="AU10" s="45"/>
      <c r="AV10" s="45"/>
      <c r="AW10" s="45"/>
      <c r="AX10" s="45"/>
      <c r="AY10" s="45"/>
      <c r="AZ10" s="45"/>
      <c r="BA10" s="45"/>
      <c r="BB10" s="45">
        <f>データ!X6</f>
        <v>1962.23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Qj1wk5i+rGG8hsfys6JBzvFtHLqkb50w5jYGtDG6JLOq33q9JAbrL28CHLlM6SNA7QhODRiOr+8ImIrga/AqAQ==" saltValue="lE9lvhuMaYYRg2JyXhVJ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52035</v>
      </c>
      <c r="D6" s="33">
        <f t="shared" si="3"/>
        <v>46</v>
      </c>
      <c r="E6" s="33">
        <f t="shared" si="3"/>
        <v>17</v>
      </c>
      <c r="F6" s="33">
        <f t="shared" si="3"/>
        <v>5</v>
      </c>
      <c r="G6" s="33">
        <f t="shared" si="3"/>
        <v>0</v>
      </c>
      <c r="H6" s="33" t="str">
        <f t="shared" si="3"/>
        <v>秋田県　横手市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55.98</v>
      </c>
      <c r="P6" s="34">
        <f t="shared" si="3"/>
        <v>8.23</v>
      </c>
      <c r="Q6" s="34">
        <f t="shared" si="3"/>
        <v>79.209999999999994</v>
      </c>
      <c r="R6" s="34">
        <f t="shared" si="3"/>
        <v>3121</v>
      </c>
      <c r="S6" s="34">
        <f t="shared" si="3"/>
        <v>90324</v>
      </c>
      <c r="T6" s="34">
        <f t="shared" si="3"/>
        <v>692.8</v>
      </c>
      <c r="U6" s="34">
        <f t="shared" si="3"/>
        <v>130.38</v>
      </c>
      <c r="V6" s="34">
        <f t="shared" si="3"/>
        <v>7378</v>
      </c>
      <c r="W6" s="34">
        <f t="shared" si="3"/>
        <v>3.76</v>
      </c>
      <c r="X6" s="34">
        <f t="shared" si="3"/>
        <v>1962.23</v>
      </c>
      <c r="Y6" s="35" t="str">
        <f>IF(Y7="",NA(),Y7)</f>
        <v>-</v>
      </c>
      <c r="Z6" s="35" t="str">
        <f t="shared" ref="Z6:AH6" si="4">IF(Z7="",NA(),Z7)</f>
        <v>-</v>
      </c>
      <c r="AA6" s="35" t="str">
        <f t="shared" si="4"/>
        <v>-</v>
      </c>
      <c r="AB6" s="35" t="str">
        <f t="shared" si="4"/>
        <v>-</v>
      </c>
      <c r="AC6" s="35">
        <f t="shared" si="4"/>
        <v>106.72</v>
      </c>
      <c r="AD6" s="35" t="str">
        <f t="shared" si="4"/>
        <v>-</v>
      </c>
      <c r="AE6" s="35" t="str">
        <f t="shared" si="4"/>
        <v>-</v>
      </c>
      <c r="AF6" s="35" t="str">
        <f t="shared" si="4"/>
        <v>-</v>
      </c>
      <c r="AG6" s="35" t="str">
        <f t="shared" si="4"/>
        <v>-</v>
      </c>
      <c r="AH6" s="35">
        <f t="shared" si="4"/>
        <v>101.27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137.09</v>
      </c>
      <c r="AT6" s="34" t="str">
        <f>IF(AT7="","",IF(AT7="-","【-】","【"&amp;SUBSTITUTE(TEXT(AT7,"#,##0.00"),"-","△")&amp;"】"))</f>
        <v>【195.44】</v>
      </c>
      <c r="AU6" s="35" t="str">
        <f>IF(AU7="",NA(),AU7)</f>
        <v>-</v>
      </c>
      <c r="AV6" s="35" t="str">
        <f t="shared" ref="AV6:BD6" si="6">IF(AV7="",NA(),AV7)</f>
        <v>-</v>
      </c>
      <c r="AW6" s="35" t="str">
        <f t="shared" si="6"/>
        <v>-</v>
      </c>
      <c r="AX6" s="35" t="str">
        <f t="shared" si="6"/>
        <v>-</v>
      </c>
      <c r="AY6" s="35">
        <f t="shared" si="6"/>
        <v>45.45</v>
      </c>
      <c r="AZ6" s="35" t="str">
        <f t="shared" si="6"/>
        <v>-</v>
      </c>
      <c r="BA6" s="35" t="str">
        <f t="shared" si="6"/>
        <v>-</v>
      </c>
      <c r="BB6" s="35" t="str">
        <f t="shared" si="6"/>
        <v>-</v>
      </c>
      <c r="BC6" s="35" t="str">
        <f t="shared" si="6"/>
        <v>-</v>
      </c>
      <c r="BD6" s="35">
        <f t="shared" si="6"/>
        <v>43.5</v>
      </c>
      <c r="BE6" s="34" t="str">
        <f>IF(BE7="","",IF(BE7="-","【-】","【"&amp;SUBSTITUTE(TEXT(BE7,"#,##0.00"),"-","△")&amp;"】"))</f>
        <v>【34.27】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654.91999999999996</v>
      </c>
      <c r="BP6" s="34" t="str">
        <f>IF(BP7="","",IF(BP7="-","【-】","【"&amp;SUBSTITUTE(TEXT(BP7,"#,##0.00"),"-","△")&amp;"】"))</f>
        <v>【747.76】</v>
      </c>
      <c r="BQ6" s="35" t="str">
        <f>IF(BQ7="",NA(),BQ7)</f>
        <v>-</v>
      </c>
      <c r="BR6" s="35" t="str">
        <f t="shared" ref="BR6:BZ6" si="8">IF(BR7="",NA(),BR7)</f>
        <v>-</v>
      </c>
      <c r="BS6" s="35" t="str">
        <f t="shared" si="8"/>
        <v>-</v>
      </c>
      <c r="BT6" s="35" t="str">
        <f t="shared" si="8"/>
        <v>-</v>
      </c>
      <c r="BU6" s="35">
        <f t="shared" si="8"/>
        <v>64.489999999999995</v>
      </c>
      <c r="BV6" s="35" t="str">
        <f t="shared" si="8"/>
        <v>-</v>
      </c>
      <c r="BW6" s="35" t="str">
        <f t="shared" si="8"/>
        <v>-</v>
      </c>
      <c r="BX6" s="35" t="str">
        <f t="shared" si="8"/>
        <v>-</v>
      </c>
      <c r="BY6" s="35" t="str">
        <f t="shared" si="8"/>
        <v>-</v>
      </c>
      <c r="BZ6" s="35">
        <f t="shared" si="8"/>
        <v>65.39</v>
      </c>
      <c r="CA6" s="34" t="str">
        <f>IF(CA7="","",IF(CA7="-","【-】","【"&amp;SUBSTITUTE(TEXT(CA7,"#,##0.00"),"-","△")&amp;"】"))</f>
        <v>【59.51】</v>
      </c>
      <c r="CB6" s="35" t="str">
        <f>IF(CB7="",NA(),CB7)</f>
        <v>-</v>
      </c>
      <c r="CC6" s="35" t="str">
        <f t="shared" ref="CC6:CK6" si="9">IF(CC7="",NA(),CC7)</f>
        <v>-</v>
      </c>
      <c r="CD6" s="35" t="str">
        <f t="shared" si="9"/>
        <v>-</v>
      </c>
      <c r="CE6" s="35" t="str">
        <f t="shared" si="9"/>
        <v>-</v>
      </c>
      <c r="CF6" s="35">
        <f t="shared" si="9"/>
        <v>246.49</v>
      </c>
      <c r="CG6" s="35" t="str">
        <f t="shared" si="9"/>
        <v>-</v>
      </c>
      <c r="CH6" s="35" t="str">
        <f t="shared" si="9"/>
        <v>-</v>
      </c>
      <c r="CI6" s="35" t="str">
        <f t="shared" si="9"/>
        <v>-</v>
      </c>
      <c r="CJ6" s="35" t="str">
        <f t="shared" si="9"/>
        <v>-</v>
      </c>
      <c r="CK6" s="35">
        <f t="shared" si="9"/>
        <v>230.88</v>
      </c>
      <c r="CL6" s="34" t="str">
        <f>IF(CL7="","",IF(CL7="-","【-】","【"&amp;SUBSTITUTE(TEXT(CL7,"#,##0.00"),"-","△")&amp;"】"))</f>
        <v>【261.46】</v>
      </c>
      <c r="CM6" s="35" t="str">
        <f>IF(CM7="",NA(),CM7)</f>
        <v>-</v>
      </c>
      <c r="CN6" s="35" t="str">
        <f t="shared" ref="CN6:CV6" si="10">IF(CN7="",NA(),CN7)</f>
        <v>-</v>
      </c>
      <c r="CO6" s="35" t="str">
        <f t="shared" si="10"/>
        <v>-</v>
      </c>
      <c r="CP6" s="35" t="str">
        <f t="shared" si="10"/>
        <v>-</v>
      </c>
      <c r="CQ6" s="35">
        <f t="shared" si="10"/>
        <v>51.37</v>
      </c>
      <c r="CR6" s="35" t="str">
        <f t="shared" si="10"/>
        <v>-</v>
      </c>
      <c r="CS6" s="35" t="str">
        <f t="shared" si="10"/>
        <v>-</v>
      </c>
      <c r="CT6" s="35" t="str">
        <f t="shared" si="10"/>
        <v>-</v>
      </c>
      <c r="CU6" s="35" t="str">
        <f t="shared" si="10"/>
        <v>-</v>
      </c>
      <c r="CV6" s="35">
        <f t="shared" si="10"/>
        <v>56.72</v>
      </c>
      <c r="CW6" s="34" t="str">
        <f>IF(CW7="","",IF(CW7="-","【-】","【"&amp;SUBSTITUTE(TEXT(CW7,"#,##0.00"),"-","△")&amp;"】"))</f>
        <v>【52.23】</v>
      </c>
      <c r="CX6" s="35" t="str">
        <f>IF(CX7="",NA(),CX7)</f>
        <v>-</v>
      </c>
      <c r="CY6" s="35" t="str">
        <f t="shared" ref="CY6:DG6" si="11">IF(CY7="",NA(),CY7)</f>
        <v>-</v>
      </c>
      <c r="CZ6" s="35" t="str">
        <f t="shared" si="11"/>
        <v>-</v>
      </c>
      <c r="DA6" s="35" t="str">
        <f t="shared" si="11"/>
        <v>-</v>
      </c>
      <c r="DB6" s="35">
        <f t="shared" si="11"/>
        <v>79.319999999999993</v>
      </c>
      <c r="DC6" s="35" t="str">
        <f t="shared" si="11"/>
        <v>-</v>
      </c>
      <c r="DD6" s="35" t="str">
        <f t="shared" si="11"/>
        <v>-</v>
      </c>
      <c r="DE6" s="35" t="str">
        <f t="shared" si="11"/>
        <v>-</v>
      </c>
      <c r="DF6" s="35" t="str">
        <f t="shared" si="11"/>
        <v>-</v>
      </c>
      <c r="DG6" s="35">
        <f t="shared" si="11"/>
        <v>90.04</v>
      </c>
      <c r="DH6" s="34" t="str">
        <f>IF(DH7="","",IF(DH7="-","【-】","【"&amp;SUBSTITUTE(TEXT(DH7,"#,##0.00"),"-","△")&amp;"】"))</f>
        <v>【85.82】</v>
      </c>
      <c r="DI6" s="35" t="str">
        <f>IF(DI7="",NA(),DI7)</f>
        <v>-</v>
      </c>
      <c r="DJ6" s="35" t="str">
        <f t="shared" ref="DJ6:DR6" si="12">IF(DJ7="",NA(),DJ7)</f>
        <v>-</v>
      </c>
      <c r="DK6" s="35" t="str">
        <f t="shared" si="12"/>
        <v>-</v>
      </c>
      <c r="DL6" s="35" t="str">
        <f t="shared" si="12"/>
        <v>-</v>
      </c>
      <c r="DM6" s="35">
        <f t="shared" si="12"/>
        <v>3.78</v>
      </c>
      <c r="DN6" s="35" t="str">
        <f t="shared" si="12"/>
        <v>-</v>
      </c>
      <c r="DO6" s="35" t="str">
        <f t="shared" si="12"/>
        <v>-</v>
      </c>
      <c r="DP6" s="35" t="str">
        <f t="shared" si="12"/>
        <v>-</v>
      </c>
      <c r="DQ6" s="35" t="str">
        <f t="shared" si="12"/>
        <v>-</v>
      </c>
      <c r="DR6" s="35">
        <f t="shared" si="12"/>
        <v>24.32</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【0.02】</v>
      </c>
    </row>
    <row r="7" spans="1:148" s="36" customFormat="1" x14ac:dyDescent="0.15">
      <c r="A7" s="28"/>
      <c r="B7" s="37">
        <v>2018</v>
      </c>
      <c r="C7" s="37">
        <v>52035</v>
      </c>
      <c r="D7" s="37">
        <v>46</v>
      </c>
      <c r="E7" s="37">
        <v>17</v>
      </c>
      <c r="F7" s="37">
        <v>5</v>
      </c>
      <c r="G7" s="37">
        <v>0</v>
      </c>
      <c r="H7" s="37" t="s">
        <v>96</v>
      </c>
      <c r="I7" s="37" t="s">
        <v>97</v>
      </c>
      <c r="J7" s="37" t="s">
        <v>98</v>
      </c>
      <c r="K7" s="37" t="s">
        <v>99</v>
      </c>
      <c r="L7" s="37" t="s">
        <v>100</v>
      </c>
      <c r="M7" s="37" t="s">
        <v>101</v>
      </c>
      <c r="N7" s="38" t="s">
        <v>102</v>
      </c>
      <c r="O7" s="38">
        <v>55.98</v>
      </c>
      <c r="P7" s="38">
        <v>8.23</v>
      </c>
      <c r="Q7" s="38">
        <v>79.209999999999994</v>
      </c>
      <c r="R7" s="38">
        <v>3121</v>
      </c>
      <c r="S7" s="38">
        <v>90324</v>
      </c>
      <c r="T7" s="38">
        <v>692.8</v>
      </c>
      <c r="U7" s="38">
        <v>130.38</v>
      </c>
      <c r="V7" s="38">
        <v>7378</v>
      </c>
      <c r="W7" s="38">
        <v>3.76</v>
      </c>
      <c r="X7" s="38">
        <v>1962.23</v>
      </c>
      <c r="Y7" s="38" t="s">
        <v>102</v>
      </c>
      <c r="Z7" s="38" t="s">
        <v>102</v>
      </c>
      <c r="AA7" s="38" t="s">
        <v>102</v>
      </c>
      <c r="AB7" s="38" t="s">
        <v>102</v>
      </c>
      <c r="AC7" s="38">
        <v>106.72</v>
      </c>
      <c r="AD7" s="38" t="s">
        <v>102</v>
      </c>
      <c r="AE7" s="38" t="s">
        <v>102</v>
      </c>
      <c r="AF7" s="38" t="s">
        <v>102</v>
      </c>
      <c r="AG7" s="38" t="s">
        <v>102</v>
      </c>
      <c r="AH7" s="38">
        <v>101.27</v>
      </c>
      <c r="AI7" s="38">
        <v>101.6</v>
      </c>
      <c r="AJ7" s="38" t="s">
        <v>102</v>
      </c>
      <c r="AK7" s="38" t="s">
        <v>102</v>
      </c>
      <c r="AL7" s="38" t="s">
        <v>102</v>
      </c>
      <c r="AM7" s="38" t="s">
        <v>102</v>
      </c>
      <c r="AN7" s="38">
        <v>0</v>
      </c>
      <c r="AO7" s="38" t="s">
        <v>102</v>
      </c>
      <c r="AP7" s="38" t="s">
        <v>102</v>
      </c>
      <c r="AQ7" s="38" t="s">
        <v>102</v>
      </c>
      <c r="AR7" s="38" t="s">
        <v>102</v>
      </c>
      <c r="AS7" s="38">
        <v>137.09</v>
      </c>
      <c r="AT7" s="38">
        <v>195.44</v>
      </c>
      <c r="AU7" s="38" t="s">
        <v>102</v>
      </c>
      <c r="AV7" s="38" t="s">
        <v>102</v>
      </c>
      <c r="AW7" s="38" t="s">
        <v>102</v>
      </c>
      <c r="AX7" s="38" t="s">
        <v>102</v>
      </c>
      <c r="AY7" s="38">
        <v>45.45</v>
      </c>
      <c r="AZ7" s="38" t="s">
        <v>102</v>
      </c>
      <c r="BA7" s="38" t="s">
        <v>102</v>
      </c>
      <c r="BB7" s="38" t="s">
        <v>102</v>
      </c>
      <c r="BC7" s="38" t="s">
        <v>102</v>
      </c>
      <c r="BD7" s="38">
        <v>43.5</v>
      </c>
      <c r="BE7" s="38">
        <v>34.270000000000003</v>
      </c>
      <c r="BF7" s="38" t="s">
        <v>102</v>
      </c>
      <c r="BG7" s="38" t="s">
        <v>102</v>
      </c>
      <c r="BH7" s="38" t="s">
        <v>102</v>
      </c>
      <c r="BI7" s="38" t="s">
        <v>102</v>
      </c>
      <c r="BJ7" s="38">
        <v>0</v>
      </c>
      <c r="BK7" s="38" t="s">
        <v>102</v>
      </c>
      <c r="BL7" s="38" t="s">
        <v>102</v>
      </c>
      <c r="BM7" s="38" t="s">
        <v>102</v>
      </c>
      <c r="BN7" s="38" t="s">
        <v>102</v>
      </c>
      <c r="BO7" s="38">
        <v>654.91999999999996</v>
      </c>
      <c r="BP7" s="38">
        <v>747.76</v>
      </c>
      <c r="BQ7" s="38" t="s">
        <v>102</v>
      </c>
      <c r="BR7" s="38" t="s">
        <v>102</v>
      </c>
      <c r="BS7" s="38" t="s">
        <v>102</v>
      </c>
      <c r="BT7" s="38" t="s">
        <v>102</v>
      </c>
      <c r="BU7" s="38">
        <v>64.489999999999995</v>
      </c>
      <c r="BV7" s="38" t="s">
        <v>102</v>
      </c>
      <c r="BW7" s="38" t="s">
        <v>102</v>
      </c>
      <c r="BX7" s="38" t="s">
        <v>102</v>
      </c>
      <c r="BY7" s="38" t="s">
        <v>102</v>
      </c>
      <c r="BZ7" s="38">
        <v>65.39</v>
      </c>
      <c r="CA7" s="38">
        <v>59.51</v>
      </c>
      <c r="CB7" s="38" t="s">
        <v>102</v>
      </c>
      <c r="CC7" s="38" t="s">
        <v>102</v>
      </c>
      <c r="CD7" s="38" t="s">
        <v>102</v>
      </c>
      <c r="CE7" s="38" t="s">
        <v>102</v>
      </c>
      <c r="CF7" s="38">
        <v>246.49</v>
      </c>
      <c r="CG7" s="38" t="s">
        <v>102</v>
      </c>
      <c r="CH7" s="38" t="s">
        <v>102</v>
      </c>
      <c r="CI7" s="38" t="s">
        <v>102</v>
      </c>
      <c r="CJ7" s="38" t="s">
        <v>102</v>
      </c>
      <c r="CK7" s="38">
        <v>230.88</v>
      </c>
      <c r="CL7" s="38">
        <v>261.45999999999998</v>
      </c>
      <c r="CM7" s="38" t="s">
        <v>102</v>
      </c>
      <c r="CN7" s="38" t="s">
        <v>102</v>
      </c>
      <c r="CO7" s="38" t="s">
        <v>102</v>
      </c>
      <c r="CP7" s="38" t="s">
        <v>102</v>
      </c>
      <c r="CQ7" s="38">
        <v>51.37</v>
      </c>
      <c r="CR7" s="38" t="s">
        <v>102</v>
      </c>
      <c r="CS7" s="38" t="s">
        <v>102</v>
      </c>
      <c r="CT7" s="38" t="s">
        <v>102</v>
      </c>
      <c r="CU7" s="38" t="s">
        <v>102</v>
      </c>
      <c r="CV7" s="38">
        <v>56.72</v>
      </c>
      <c r="CW7" s="38">
        <v>52.23</v>
      </c>
      <c r="CX7" s="38" t="s">
        <v>102</v>
      </c>
      <c r="CY7" s="38" t="s">
        <v>102</v>
      </c>
      <c r="CZ7" s="38" t="s">
        <v>102</v>
      </c>
      <c r="DA7" s="38" t="s">
        <v>102</v>
      </c>
      <c r="DB7" s="38">
        <v>79.319999999999993</v>
      </c>
      <c r="DC7" s="38" t="s">
        <v>102</v>
      </c>
      <c r="DD7" s="38" t="s">
        <v>102</v>
      </c>
      <c r="DE7" s="38" t="s">
        <v>102</v>
      </c>
      <c r="DF7" s="38" t="s">
        <v>102</v>
      </c>
      <c r="DG7" s="38">
        <v>90.04</v>
      </c>
      <c r="DH7" s="38">
        <v>85.82</v>
      </c>
      <c r="DI7" s="38" t="s">
        <v>102</v>
      </c>
      <c r="DJ7" s="38" t="s">
        <v>102</v>
      </c>
      <c r="DK7" s="38" t="s">
        <v>102</v>
      </c>
      <c r="DL7" s="38" t="s">
        <v>102</v>
      </c>
      <c r="DM7" s="38">
        <v>3.78</v>
      </c>
      <c r="DN7" s="38" t="s">
        <v>102</v>
      </c>
      <c r="DO7" s="38" t="s">
        <v>102</v>
      </c>
      <c r="DP7" s="38" t="s">
        <v>102</v>
      </c>
      <c r="DQ7" s="38" t="s">
        <v>102</v>
      </c>
      <c r="DR7" s="38">
        <v>24.32</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cp:lastPrinted>2020-03-05T01:33:09Z</cp:lastPrinted>
  <dcterms:created xsi:type="dcterms:W3CDTF">2019-12-05T04:52:50Z</dcterms:created>
  <dcterms:modified xsi:type="dcterms:W3CDTF">2020-03-05T01:34:20Z</dcterms:modified>
  <cp:category/>
</cp:coreProperties>
</file>