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040.財政状況資料集\R04決算（R06.03.12報告）\05.修正\"/>
    </mc:Choice>
  </mc:AlternateContent>
  <xr:revisionPtr revIDLastSave="0" documentId="13_ncr:1_{EF902EAA-B22F-474E-A4C7-593B982EAE7A}" xr6:coauthVersionLast="47" xr6:coauthVersionMax="47" xr10:uidLastSave="{00000000-0000-0000-0000-000000000000}"/>
  <bookViews>
    <workbookView xWindow="780" yWindow="720" windowWidth="14610" windowHeight="1548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CR102" i="12"/>
  <c r="AF88" i="12"/>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C36" i="10"/>
  <c r="CO34" i="10"/>
  <c r="CO35" i="10" s="1"/>
  <c r="CO36" i="10" s="1"/>
  <c r="BW34" i="10"/>
  <c r="BW35" i="10" s="1"/>
  <c r="BW36" i="10" s="1"/>
  <c r="BW37" i="10" s="1"/>
  <c r="BW38" i="10" s="1"/>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alcChain>
</file>

<file path=xl/sharedStrings.xml><?xml version="1.0" encoding="utf-8"?>
<sst xmlns="http://schemas.openxmlformats.org/spreadsheetml/2006/main" count="1069" uniqueCount="591">
  <si>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</si>
  <si>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</si>
  <si>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</si>
  <si>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</si>
  <si>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</si>
  <si>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</si>
  <si>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</si>
  <si>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</si>
  <si>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</si>
  <si>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</si>
  <si>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</si>
  <si>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</si>
  <si>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</si>
  <si>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</si>
  <si>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</si>
  <si>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</si>
  <si>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</si>
  <si>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</si>
  <si>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</si>
  <si>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</si>
  <si>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</si>
  <si>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</si>
  <si>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</si>
  <si>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</si>
  <si>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</si>
  <si>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</si>
  <si>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</si>
  <si>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</si>
  <si>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</si>
  <si>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</si>
  <si>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</si>
  <si>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</si>
  <si>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</si>
  <si>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</si>
  <si>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</si>
  <si>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</si>
  <si>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</si>
  <si>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</si>
  <si>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</si>
  <si>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</si>
  <si>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</si>
  <si>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</si>
  <si>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</si>
  <si>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</si>
  <si>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</si>
  <si>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</si>
  <si>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</si>
  <si>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</si>
  <si>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</si>
  <si>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</si>
  <si>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</si>
  <si>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</si>
  <si>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</si>
  <si>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</si>
  <si>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</si>
  <si>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</si>
  <si>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</si>
  <si>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</si>
  <si>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</si>
  <si>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</si>
  <si>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</si>
  <si>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</si>
  <si>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</si>
  <si>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</si>
  <si>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</si>
  <si>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</si>
  <si>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</si>
  <si>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</si>
  <si>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</si>
  <si>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</si>
  <si>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</si>
  <si>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</si>
  <si>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</si>
  <si>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</si>
  <si>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</si>
  <si>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</si>
  <si>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</si>
  <si>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</si>
  <si>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</si>
  <si>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</si>
  <si>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</si>
  <si>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</si>
  <si>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</si>
  <si>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</si>
  <si>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</si>
  <si>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</si>
  <si>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</si>
  <si>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</si>
  <si>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</si>
  <si>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</si>
  <si>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</si>
  <si>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</si>
  <si>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</si>
  <si>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</si>
  <si>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</si>
  <si>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</si>
  <si>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</si>
  <si>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</si>
  <si>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</si>
  <si>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</si>
  <si>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</si>
  <si>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</si>
  <si>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</si>
  <si>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</si>
  <si>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</si>
  <si>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</si>
  <si>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</si>
  <si>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</si>
  <si>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</si>
  <si>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</si>
  <si>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</si>
  <si>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</si>
  <si>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</si>
  <si>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</si>
  <si>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</si>
  <si>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</si>
  <si>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</si>
  <si>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</si>
  <si>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</si>
  <si>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</si>
  <si>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</si>
  <si>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</si>
  <si>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</si>
  <si>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</si>
  <si>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</si>
  <si>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</si>
  <si>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</si>
  <si>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</si>
  <si>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</si>
  <si>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</si>
  <si>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</si>
  <si>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</si>
  <si>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</si>
  <si>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</si>
  <si>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</si>
  <si>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</si>
  <si>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</si>
  <si>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</si>
  <si>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</si>
  <si>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</si>
  <si>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</si>
  <si>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</si>
  <si>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</si>
  <si>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</si>
  <si>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</si>
  <si>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</si>
  <si>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</si>
  <si>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</si>
  <si>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</si>
  <si>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</si>
  <si>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</si>
  <si>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</si>
  <si>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</si>
  <si>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</si>
  <si>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</si>
  <si>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</si>
  <si>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</si>
  <si>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</si>
  <si>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</si>
  <si>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</si>
  <si>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</si>
  <si>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</si>
  <si>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</si>
  <si>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</si>
  <si>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</si>
  <si>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</si>
  <si>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</si>
  <si>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</si>
  <si>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</si>
  <si>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</si>
  <si>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</si>
  <si>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</si>
  <si>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</si>
  <si>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</si>
  <si>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</si>
  <si>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</si>
  <si>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</si>
  <si>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</si>
  <si>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</si>
  <si>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</si>
  <si>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</si>
  <si>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</si>
  <si>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</si>
  <si>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</si>
  <si>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</si>
  <si>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</si>
  <si>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</si>
  <si>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</si>
  <si>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</si>
  <si>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</si>
  <si>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</si>
  <si>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</si>
  <si>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</si>
  <si>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</si>
  <si>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</si>
  <si>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</si>
  <si>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</si>
  <si>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</si>
  <si>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</si>
  <si>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</si>
  <si>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</si>
  <si>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</si>
  <si>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</si>
  <si>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</si>
  <si>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</si>
  <si>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</si>
  <si>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</si>
  <si>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</si>
  <si>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</si>
  <si>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</si>
  <si>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</si>
  <si>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</si>
  <si>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</si>
  <si>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</si>
  <si>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秋田県横手市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</si>
  <si>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</si>
  <si>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</si>
  <si>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</si>
  <si>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</si>
  <si>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</si>
  <si>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</si>
  <si>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</si>
  <si>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</si>
  <si>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</si>
  <si>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</si>
  <si>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</si>
  <si>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</si>
  <si>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</si>
  <si>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</si>
  <si>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</si>
  <si>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</si>
  <si>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</si>
  <si>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</si>
  <si>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</si>
  <si>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</si>
  <si>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</si>
  <si>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</si>
  <si>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</si>
  <si>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</si>
  <si>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</si>
  <si>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</si>
  <si>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</si>
  <si>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</si>
  <si>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</si>
  <si>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</si>
  <si>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</si>
  <si>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</si>
  <si>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</si>
  <si>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</si>
  <si>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</si>
  <si>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</si>
  <si>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</si>
  <si>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</si>
  <si>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</si>
  <si>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</si>
  <si>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</si>
  <si>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</si>
  <si>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</si>
  <si>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</si>
  <si>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</si>
  <si>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</si>
  <si>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</si>
  <si>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</si>
  <si>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</si>
  <si>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</si>
  <si>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</si>
  <si>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</si>
  <si>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</si>
  <si>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</si>
  <si>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</si>
  <si>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</si>
  <si>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</si>
  <si>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</si>
  <si>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</si>
  <si>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</si>
  <si>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</si>
  <si>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</si>
  <si>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</si>
  <si>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</si>
  <si>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</si>
  <si>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</si>
  <si>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</si>
  <si>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</si>
  <si>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</si>
  <si>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</si>
  <si>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</si>
  <si>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</si>
  <si>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</si>
  <si>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</si>
  <si>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</si>
  <si>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</si>
  <si>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</si>
  <si>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</si>
  <si>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</si>
  <si>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</si>
  <si>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</si>
  <si>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</si>
  <si>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</si>
  <si>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</si>
  <si>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</si>
  <si>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</si>
  <si>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</si>
  <si>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</si>
  <si>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</si>
  <si>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</si>
  <si>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</si>
  <si>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</si>
  <si>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</si>
  <si>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</si>
  <si>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</si>
  <si>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</si>
  <si>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</si>
  <si>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</si>
  <si>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</si>
  <si>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</si>
  <si>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</si>
  <si>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</si>
  <si>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</si>
  <si>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</si>
  <si>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</si>
  <si>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</si>
  <si>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</si>
  <si>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</si>
  <si>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</si>
  <si>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</si>
  <si>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</si>
  <si>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</si>
  <si>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</si>
  <si>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</si>
  <si>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</si>
  <si>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</si>
  <si>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</si>
  <si>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</si>
  <si>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</si>
  <si>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</si>
  <si>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</si>
  <si>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</si>
  <si>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</si>
  <si>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</si>
  <si>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</si>
  <si>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</si>
  <si>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</si>
  <si>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</si>
  <si>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</si>
  <si>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</si>
  <si>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</si>
  <si>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</si>
  <si>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</si>
  <si>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</si>
  <si>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</si>
  <si>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</si>
  <si>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</si>
  <si>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</si>
  <si>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</si>
  <si>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</si>
  <si>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</si>
  <si>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</si>
  <si>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</si>
  <si>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</si>
  <si>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</si>
  <si>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</si>
  <si>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</si>
  <si>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</si>
  <si>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</si>
  <si>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</si>
  <si>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</si>
  <si>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</si>
  <si>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秋田県横手市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</si>
  <si>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</si>
  <si>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</si>
  <si>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</si>
  <si>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</si>
  <si>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</si>
  <si>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</si>
  <si>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</si>
  <si>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</si>
  <si>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</si>
  <si>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</si>
  <si>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</si>
  <si>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</si>
  <si>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</si>
  <si>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</si>
  <si>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</si>
  <si>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</si>
  <si>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</si>
  <si>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</si>
  <si>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</si>
  <si>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</si>
  <si>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</si>
  <si>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</si>
  <si>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</si>
  <si>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</si>
  <si>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</si>
  <si>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</si>
  <si>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</si>
  <si>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</si>
  <si>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</si>
  <si>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</si>
  <si>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</si>
  <si>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</si>
  <si>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</si>
  <si>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</si>
  <si>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</si>
  <si>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</si>
  <si>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</si>
  <si>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</si>
  <si>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</si>
  <si>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</si>
  <si>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横手市水道事業会計</t>
    <phoneticPr fontId="5"/>
  </si>
  <si>
    <t>横手市下水道事業会計</t>
    <phoneticPr fontId="5"/>
  </si>
  <si>
    <t>浄化槽市町村整備推進事業特別会計</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</si>
  <si>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</si>
  <si>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</si>
  <si>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</si>
  <si>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</si>
  <si>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</si>
  <si>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</si>
  <si>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</si>
  <si>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</si>
  <si>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</si>
  <si>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</si>
  <si>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</si>
  <si>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</si>
  <si>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</si>
  <si>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</si>
  <si>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</si>
  <si>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</si>
  <si>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</si>
  <si>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</si>
  <si>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</si>
  <si>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</si>
  <si>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</si>
  <si>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</si>
  <si>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</si>
  <si>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</si>
  <si>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</si>
  <si>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</si>
  <si>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</si>
  <si>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</si>
  <si>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</si>
  <si>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</si>
  <si>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</si>
  <si>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</si>
  <si>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</si>
  <si>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</si>
  <si>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</si>
  <si>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</si>
  <si>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</si>
  <si>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</si>
  <si>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</si>
  <si>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</si>
  <si>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</si>
  <si>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</si>
  <si>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</si>
  <si>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</si>
  <si>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</si>
  <si>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</si>
  <si>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</si>
  <si>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</si>
  <si>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</si>
  <si>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</si>
  <si>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</si>
  <si>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</si>
  <si>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</si>
  <si>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</si>
  <si>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</si>
  <si>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</si>
  <si>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</si>
  <si>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</si>
  <si>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</si>
  <si>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</si>
  <si>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横手市病院事業会計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</si>
  <si>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</si>
  <si>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</si>
  <si>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浄化槽市町村整備推進事業特別会計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</si>
  <si>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</si>
  <si>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</si>
  <si>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</si>
  <si>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</si>
  <si>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</si>
  <si>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</si>
  <si>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</si>
  <si>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</si>
  <si>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</si>
  <si>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</si>
  <si>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</si>
  <si>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</si>
  <si>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</si>
  <si>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</si>
  <si>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</si>
  <si>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</si>
  <si>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</si>
  <si>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</si>
  <si>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</si>
  <si>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</si>
  <si>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</si>
  <si>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</si>
  <si>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</si>
  <si>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</si>
  <si>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</si>
  <si>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</si>
  <si>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</si>
  <si>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</si>
  <si>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</si>
  <si>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</si>
  <si>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</si>
  <si>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</si>
  <si>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</si>
  <si>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</si>
  <si>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</si>
  <si>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</si>
  <si>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</si>
  <si>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</si>
  <si>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</si>
  <si>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</si>
  <si>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</si>
  <si>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</si>
  <si>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</si>
  <si>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</si>
  <si>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</si>
  <si>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</si>
  <si>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</si>
  <si>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</si>
  <si>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</si>
  <si>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</si>
  <si>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</si>
  <si>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</si>
  <si>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</si>
  <si>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</si>
  <si>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</si>
  <si>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</si>
  <si>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</si>
  <si>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</si>
  <si>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</si>
  <si>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</si>
  <si>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</si>
  <si>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</si>
  <si>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</si>
  <si>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</si>
  <si>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</si>
  <si>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</si>
  <si>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</si>
  <si>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</si>
  <si>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</si>
  <si>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</si>
  <si>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</si>
  <si>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</si>
  <si>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</si>
  <si>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</si>
  <si>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</si>
  <si>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</si>
  <si>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</si>
  <si>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</si>
  <si>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</si>
  <si>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</si>
  <si>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</si>
  <si>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</si>
  <si>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</si>
  <si>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</si>
  <si>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 0.36</t>
  </si>
  <si>
    <t>横手市病院事業会計</t>
  </si>
  <si>
    <t>一般会計</t>
  </si>
  <si>
    <t>横手市水道事業会計</t>
  </si>
  <si>
    <t>横手市下水道事業会計</t>
  </si>
  <si>
    <t>国民健康保険特別会計</t>
  </si>
  <si>
    <t>介護保険特別会計</t>
  </si>
  <si>
    <t>浄化槽市町村整備推進事業特別会計</t>
  </si>
  <si>
    <t>市営温泉施設特別会計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</si>
  <si>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</si>
  <si>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</si>
  <si>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</si>
  <si>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</si>
  <si>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</si>
  <si>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</si>
  <si>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</si>
  <si>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</si>
  <si>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</si>
  <si>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</si>
  <si>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16"/>
  </si>
  <si>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</si>
  <si>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1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</si>
  <si>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16"/>
  </si>
  <si>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6"/>
  </si>
  <si>
    <t>横手殖林社</t>
    <rPh sb="0" eb="2">
      <t>ヨコテ</t>
    </rPh>
    <rPh sb="2" eb="3">
      <t>ショク</t>
    </rPh>
    <rPh sb="3" eb="4">
      <t>ハヤシ</t>
    </rPh>
    <rPh sb="4" eb="5">
      <t>シャ</t>
    </rPh>
    <phoneticPr fontId="23"/>
  </si>
  <si>
    <t>天下森振興公社</t>
    <rPh sb="0" eb="2">
      <t>テンカ</t>
    </rPh>
    <rPh sb="2" eb="3">
      <t>モリ</t>
    </rPh>
    <rPh sb="3" eb="5">
      <t>シンコウ</t>
    </rPh>
    <rPh sb="5" eb="7">
      <t>コウシャ</t>
    </rPh>
    <phoneticPr fontId="23"/>
  </si>
  <si>
    <t>ウッディさんない</t>
  </si>
  <si>
    <t>振興基金</t>
    <rPh sb="0" eb="2">
      <t>シンコウ</t>
    </rPh>
    <rPh sb="2" eb="4">
      <t>キキン</t>
    </rPh>
    <phoneticPr fontId="5"/>
  </si>
  <si>
    <t>公共施設等総合管理推進基金</t>
    <rPh sb="0" eb="2">
      <t>コウキョウ</t>
    </rPh>
    <rPh sb="2" eb="4">
      <t>シセツ</t>
    </rPh>
    <rPh sb="4" eb="5">
      <t>トウ</t>
    </rPh>
    <rPh sb="5" eb="7">
      <t>ソウゴウ</t>
    </rPh>
    <rPh sb="7" eb="9">
      <t>カンリ</t>
    </rPh>
    <rPh sb="9" eb="11">
      <t>スイシン</t>
    </rPh>
    <rPh sb="11" eb="13">
      <t>キキン</t>
    </rPh>
    <phoneticPr fontId="5"/>
  </si>
  <si>
    <t>ふるさと応援基金</t>
    <rPh sb="4" eb="6">
      <t>オウエン</t>
    </rPh>
    <rPh sb="6" eb="8">
      <t>キキン</t>
    </rPh>
    <phoneticPr fontId="5"/>
  </si>
  <si>
    <t>中小企業経営安定基金</t>
    <rPh sb="0" eb="2">
      <t>チュウショウ</t>
    </rPh>
    <rPh sb="2" eb="4">
      <t>キギョウ</t>
    </rPh>
    <rPh sb="4" eb="6">
      <t>ケイエイ</t>
    </rPh>
    <rPh sb="6" eb="8">
      <t>アンテイ</t>
    </rPh>
    <rPh sb="8" eb="10">
      <t>キキン</t>
    </rPh>
    <phoneticPr fontId="5"/>
  </si>
  <si>
    <t>ふるさと振興基金</t>
    <rPh sb="4" eb="6">
      <t>シンコウ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</si>
</sst>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8" xfId="15" applyNumberFormat="1" applyFont="1" applyFill="1" applyBorder="1" applyAlignment="1" applyProtection="1">
      <alignment horizontal="right" vertical="center" shrinkToFit="1"/>
      <protection locked="0"/>
    </xf>
    <xf numFmtId="177" fontId="34" fillId="8" borderId="14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ADAD-48D1-95C9-5339FD237D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86521</c:v>
                </c:pt>
                <c:pt idx="1">
                  <c:v>125809</c:v>
                </c:pt>
                <c:pt idx="2">
                  <c:v>121685</c:v>
                </c:pt>
                <c:pt idx="3">
                  <c:v>93325</c:v>
                </c:pt>
                <c:pt idx="4">
                  <c:v>87843</c:v>
                </c:pt>
              </c:numCache>
            </c:numRef>
          </c:val>
          <c:smooth val="0"/>
          <c:extLst>
            <c:ext xmlns:c16="http://schemas.microsoft.com/office/drawing/2014/chart" uri="{C3380CC4-5D6E-409C-BE32-E72D297353CC}">
              <c16:uniqueId val="{00000001-ADAD-48D1-95C9-5339FD237D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6.16</c:v>
                </c:pt>
                <c:pt idx="1">
                  <c:v>6.52</c:v>
                </c:pt>
                <c:pt idx="2">
                  <c:v>6.83</c:v>
                </c:pt>
                <c:pt idx="3">
                  <c:v>7.84</c:v>
                </c:pt>
                <c:pt idx="4">
                  <c:v>9.8699999999999992</c:v>
                </c:pt>
              </c:numCache>
            </c:numRef>
          </c:val>
          <c:extLst>
            <c:ext xmlns:c16="http://schemas.microsoft.com/office/drawing/2014/chart" uri="{C3380CC4-5D6E-409C-BE32-E72D297353CC}">
              <c16:uniqueId val="{00000000-AF41-4878-9B2A-F1D9E95C6B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31.45</c:v>
                </c:pt>
                <c:pt idx="1">
                  <c:v>31.67</c:v>
                </c:pt>
                <c:pt idx="2">
                  <c:v>30.91</c:v>
                </c:pt>
                <c:pt idx="3">
                  <c:v>31.74</c:v>
                </c:pt>
                <c:pt idx="4">
                  <c:v>30.96</c:v>
                </c:pt>
              </c:numCache>
            </c:numRef>
          </c:val>
          <c:extLst>
            <c:ext xmlns:c16="http://schemas.microsoft.com/office/drawing/2014/chart" uri="{C3380CC4-5D6E-409C-BE32-E72D297353CC}">
              <c16:uniqueId val="{00000001-AF41-4878-9B2A-F1D9E95C6B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3.18</c:v>
                </c:pt>
                <c:pt idx="1">
                  <c:v>-0.2</c:v>
                </c:pt>
                <c:pt idx="2">
                  <c:v>-0.36</c:v>
                </c:pt>
                <c:pt idx="3">
                  <c:v>2.58</c:v>
                </c:pt>
                <c:pt idx="4">
                  <c:v>0.15</c:v>
                </c:pt>
              </c:numCache>
            </c:numRef>
          </c:val>
          <c:smooth val="0"/>
          <c:extLst>
            <c:ext xmlns:c16="http://schemas.microsoft.com/office/drawing/2014/chart" uri="{C3380CC4-5D6E-409C-BE32-E72D297353CC}">
              <c16:uniqueId val="{00000002-AF41-4878-9B2A-F1D9E95C6B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0.36</c:v>
                </c:pt>
                <c:pt idx="2">
                  <c:v>#N/A</c:v>
                </c:pt>
                <c:pt idx="3">
                  <c:v>0.25</c:v>
                </c:pt>
                <c:pt idx="4">
                  <c:v>#N/A</c:v>
                </c:pt>
                <c:pt idx="5">
                  <c:v>0.32</c:v>
                </c:pt>
                <c:pt idx="6">
                  <c:v>#N/A</c:v>
                </c:pt>
                <c:pt idx="7">
                  <c:v>0.11</c:v>
                </c:pt>
                <c:pt idx="8">
                  <c:v>#N/A</c:v>
                </c:pt>
                <c:pt idx="9">
                  <c:v>0.05</c:v>
                </c:pt>
              </c:numCache>
            </c:numRef>
          </c:val>
          <c:extLst>
            <c:ext xmlns:c16="http://schemas.microsoft.com/office/drawing/2014/chart" uri="{C3380CC4-5D6E-409C-BE32-E72D297353CC}">
              <c16:uniqueId val="{00000000-AAB9-48DB-AA01-71B315CB6C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B9-48DB-AA01-71B315CB6CB5}"/>
            </c:ext>
          </c:extLst>
        </c:ser>
        <c:ser>
          <c:idx val="2"/>
          <c:order val="2"/>
          <c:tx>
            <c:strRef>
              <c:f>データシート!$A$29</c:f>
              <c:strCache>
                <c:ptCount val="1"/>
                <c:pt idx="0">
                  <c:v>市営温泉施設特別会計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0.09</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2-AAB9-48DB-AA01-71B315CB6CB5}"/>
            </c:ext>
          </c:extLst>
        </c:ser>
        <c:ser>
          <c:idx val="3"/>
          <c:order val="3"/>
          <c:tx>
            <c:strRef>
              <c:f>データシート!$A$30</c:f>
              <c:strCache>
                <c:ptCount val="1"/>
                <c:pt idx="0">
                  <c:v>浄化槽市町村整備推進事業特別会計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0.06</c:v>
                </c:pt>
                <c:pt idx="4">
                  <c:v>#N/A</c:v>
                </c:pt>
                <c:pt idx="5">
                  <c:v>0.05</c:v>
                </c:pt>
                <c:pt idx="6">
                  <c:v>#N/A</c:v>
                </c:pt>
                <c:pt idx="7">
                  <c:v>0.04</c:v>
                </c:pt>
                <c:pt idx="8">
                  <c:v>#N/A</c:v>
                </c:pt>
                <c:pt idx="9">
                  <c:v>0.09</c:v>
                </c:pt>
              </c:numCache>
            </c:numRef>
          </c:val>
          <c:extLst>
            <c:ext xmlns:c16="http://schemas.microsoft.com/office/drawing/2014/chart" uri="{C3380CC4-5D6E-409C-BE32-E72D297353CC}">
              <c16:uniqueId val="{00000003-AAB9-48DB-AA01-71B315CB6CB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0.49</c:v>
                </c:pt>
                <c:pt idx="2">
                  <c:v>#N/A</c:v>
                </c:pt>
                <c:pt idx="3">
                  <c:v>0.45</c:v>
                </c:pt>
                <c:pt idx="4">
                  <c:v>#N/A</c:v>
                </c:pt>
                <c:pt idx="5">
                  <c:v>1.31</c:v>
                </c:pt>
                <c:pt idx="6">
                  <c:v>#N/A</c:v>
                </c:pt>
                <c:pt idx="7">
                  <c:v>0.93</c:v>
                </c:pt>
                <c:pt idx="8">
                  <c:v>#N/A</c:v>
                </c:pt>
                <c:pt idx="9">
                  <c:v>1.74</c:v>
                </c:pt>
              </c:numCache>
            </c:numRef>
          </c:val>
          <c:extLst>
            <c:ext xmlns:c16="http://schemas.microsoft.com/office/drawing/2014/chart" uri="{C3380CC4-5D6E-409C-BE32-E72D297353CC}">
              <c16:uniqueId val="{00000004-AAB9-48DB-AA01-71B315CB6CB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1.69</c:v>
                </c:pt>
                <c:pt idx="2">
                  <c:v>#N/A</c:v>
                </c:pt>
                <c:pt idx="3">
                  <c:v>1.91</c:v>
                </c:pt>
                <c:pt idx="4">
                  <c:v>#N/A</c:v>
                </c:pt>
                <c:pt idx="5">
                  <c:v>1.54</c:v>
                </c:pt>
                <c:pt idx="6">
                  <c:v>#N/A</c:v>
                </c:pt>
                <c:pt idx="7">
                  <c:v>2.0699999999999998</c:v>
                </c:pt>
                <c:pt idx="8">
                  <c:v>#N/A</c:v>
                </c:pt>
                <c:pt idx="9">
                  <c:v>2.37</c:v>
                </c:pt>
              </c:numCache>
            </c:numRef>
          </c:val>
          <c:extLst>
            <c:ext xmlns:c16="http://schemas.microsoft.com/office/drawing/2014/chart" uri="{C3380CC4-5D6E-409C-BE32-E72D297353CC}">
              <c16:uniqueId val="{00000005-AAB9-48DB-AA01-71B315CB6CB5}"/>
            </c:ext>
          </c:extLst>
        </c:ser>
        <c:ser>
          <c:idx val="6"/>
          <c:order val="6"/>
          <c:tx>
            <c:strRef>
              <c:f>データシート!$A$33</c:f>
              <c:strCache>
                <c:ptCount val="1"/>
                <c:pt idx="0">
                  <c:v>横手市下水道事業会計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3.18</c:v>
                </c:pt>
                <c:pt idx="2">
                  <c:v>#N/A</c:v>
                </c:pt>
                <c:pt idx="3">
                  <c:v>3.68</c:v>
                </c:pt>
                <c:pt idx="4">
                  <c:v>#N/A</c:v>
                </c:pt>
                <c:pt idx="5">
                  <c:v>4.05</c:v>
                </c:pt>
                <c:pt idx="6">
                  <c:v>#N/A</c:v>
                </c:pt>
                <c:pt idx="7">
                  <c:v>4.1100000000000003</c:v>
                </c:pt>
                <c:pt idx="8">
                  <c:v>#N/A</c:v>
                </c:pt>
                <c:pt idx="9">
                  <c:v>4.4800000000000004</c:v>
                </c:pt>
              </c:numCache>
            </c:numRef>
          </c:val>
          <c:extLst>
            <c:ext xmlns:c16="http://schemas.microsoft.com/office/drawing/2014/chart" uri="{C3380CC4-5D6E-409C-BE32-E72D297353CC}">
              <c16:uniqueId val="{00000006-AAB9-48DB-AA01-71B315CB6CB5}"/>
            </c:ext>
          </c:extLst>
        </c:ser>
        <c:ser>
          <c:idx val="7"/>
          <c:order val="7"/>
          <c:tx>
            <c:strRef>
              <c:f>データシート!$A$34</c:f>
              <c:strCache>
                <c:ptCount val="1"/>
                <c:pt idx="0">
                  <c:v>横手市水道事業会計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6.9</c:v>
                </c:pt>
                <c:pt idx="2">
                  <c:v>#N/A</c:v>
                </c:pt>
                <c:pt idx="3">
                  <c:v>6.21</c:v>
                </c:pt>
                <c:pt idx="4">
                  <c:v>#N/A</c:v>
                </c:pt>
                <c:pt idx="5">
                  <c:v>5.38</c:v>
                </c:pt>
                <c:pt idx="6">
                  <c:v>#N/A</c:v>
                </c:pt>
                <c:pt idx="7">
                  <c:v>4.88</c:v>
                </c:pt>
                <c:pt idx="8">
                  <c:v>#N/A</c:v>
                </c:pt>
                <c:pt idx="9">
                  <c:v>4.5599999999999996</c:v>
                </c:pt>
              </c:numCache>
            </c:numRef>
          </c:val>
          <c:extLst>
            <c:ext xmlns:c16="http://schemas.microsoft.com/office/drawing/2014/chart" uri="{C3380CC4-5D6E-409C-BE32-E72D297353CC}">
              <c16:uniqueId val="{00000007-AAB9-48DB-AA01-71B315CB6C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6.09</c:v>
                </c:pt>
                <c:pt idx="2">
                  <c:v>#N/A</c:v>
                </c:pt>
                <c:pt idx="3">
                  <c:v>6.43</c:v>
                </c:pt>
                <c:pt idx="4">
                  <c:v>#N/A</c:v>
                </c:pt>
                <c:pt idx="5">
                  <c:v>6.64</c:v>
                </c:pt>
                <c:pt idx="6">
                  <c:v>#N/A</c:v>
                </c:pt>
                <c:pt idx="7">
                  <c:v>7.8</c:v>
                </c:pt>
                <c:pt idx="8">
                  <c:v>#N/A</c:v>
                </c:pt>
                <c:pt idx="9">
                  <c:v>9.86</c:v>
                </c:pt>
              </c:numCache>
            </c:numRef>
          </c:val>
          <c:extLst>
            <c:ext xmlns:c16="http://schemas.microsoft.com/office/drawing/2014/chart" uri="{C3380CC4-5D6E-409C-BE32-E72D297353CC}">
              <c16:uniqueId val="{00000008-AAB9-48DB-AA01-71B315CB6CB5}"/>
            </c:ext>
          </c:extLst>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14.75</c:v>
                </c:pt>
                <c:pt idx="2">
                  <c:v>#N/A</c:v>
                </c:pt>
                <c:pt idx="3">
                  <c:v>15.23</c:v>
                </c:pt>
                <c:pt idx="4">
                  <c:v>#N/A</c:v>
                </c:pt>
                <c:pt idx="5">
                  <c:v>14.98</c:v>
                </c:pt>
                <c:pt idx="6">
                  <c:v>#N/A</c:v>
                </c:pt>
                <c:pt idx="7">
                  <c:v>14.4</c:v>
                </c:pt>
                <c:pt idx="8">
                  <c:v>#N/A</c:v>
                </c:pt>
                <c:pt idx="9">
                  <c:v>14.61</c:v>
                </c:pt>
              </c:numCache>
            </c:numRef>
          </c:val>
          <c:extLst>
            <c:ext xmlns:c16="http://schemas.microsoft.com/office/drawing/2014/chart" uri="{C3380CC4-5D6E-409C-BE32-E72D297353CC}">
              <c16:uniqueId val="{00000009-AAB9-48DB-AA01-71B315CB6C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5989</c:v>
                </c:pt>
                <c:pt idx="5">
                  <c:v>5826</c:v>
                </c:pt>
                <c:pt idx="8">
                  <c:v>5828</c:v>
                </c:pt>
                <c:pt idx="11">
                  <c:v>5769</c:v>
                </c:pt>
                <c:pt idx="14">
                  <c:v>5848</c:v>
                </c:pt>
              </c:numCache>
            </c:numRef>
          </c:val>
          <c:extLst>
            <c:ext xmlns:c16="http://schemas.microsoft.com/office/drawing/2014/chart" uri="{C3380CC4-5D6E-409C-BE32-E72D297353CC}">
              <c16:uniqueId val="{00000000-D594-4E05-AD6A-E1E5F322C6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94-4E05-AD6A-E1E5F322C6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94</c:v>
                </c:pt>
                <c:pt idx="3">
                  <c:v>87</c:v>
                </c:pt>
                <c:pt idx="6">
                  <c:v>72</c:v>
                </c:pt>
                <c:pt idx="9">
                  <c:v>35</c:v>
                </c:pt>
                <c:pt idx="12">
                  <c:v>22</c:v>
                </c:pt>
              </c:numCache>
            </c:numRef>
          </c:val>
          <c:extLst>
            <c:ext xmlns:c16="http://schemas.microsoft.com/office/drawing/2014/chart" uri="{C3380CC4-5D6E-409C-BE32-E72D297353CC}">
              <c16:uniqueId val="{00000002-D594-4E05-AD6A-E1E5F322C6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94-4E05-AD6A-E1E5F322C6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1222</c:v>
                </c:pt>
                <c:pt idx="3">
                  <c:v>1179</c:v>
                </c:pt>
                <c:pt idx="6">
                  <c:v>1189</c:v>
                </c:pt>
                <c:pt idx="9">
                  <c:v>1116</c:v>
                </c:pt>
                <c:pt idx="12">
                  <c:v>1130</c:v>
                </c:pt>
              </c:numCache>
            </c:numRef>
          </c:val>
          <c:extLst>
            <c:ext xmlns:c16="http://schemas.microsoft.com/office/drawing/2014/chart" uri="{C3380CC4-5D6E-409C-BE32-E72D297353CC}">
              <c16:uniqueId val="{00000004-D594-4E05-AD6A-E1E5F322C6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94-4E05-AD6A-E1E5F322C6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94-4E05-AD6A-E1E5F322C6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6414</c:v>
                </c:pt>
                <c:pt idx="3">
                  <c:v>6310</c:v>
                </c:pt>
                <c:pt idx="6">
                  <c:v>6378</c:v>
                </c:pt>
                <c:pt idx="9">
                  <c:v>6537</c:v>
                </c:pt>
                <c:pt idx="12">
                  <c:v>6716</c:v>
                </c:pt>
              </c:numCache>
            </c:numRef>
          </c:val>
          <c:extLst>
            <c:ext xmlns:c16="http://schemas.microsoft.com/office/drawing/2014/chart" uri="{C3380CC4-5D6E-409C-BE32-E72D297353CC}">
              <c16:uniqueId val="{00000007-D594-4E05-AD6A-E1E5F322C6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1741</c:v>
                </c:pt>
                <c:pt idx="2">
                  <c:v>#N/A</c:v>
                </c:pt>
                <c:pt idx="3">
                  <c:v>#N/A</c:v>
                </c:pt>
                <c:pt idx="4">
                  <c:v>1750</c:v>
                </c:pt>
                <c:pt idx="5">
                  <c:v>#N/A</c:v>
                </c:pt>
                <c:pt idx="6">
                  <c:v>#N/A</c:v>
                </c:pt>
                <c:pt idx="7">
                  <c:v>1811</c:v>
                </c:pt>
                <c:pt idx="8">
                  <c:v>#N/A</c:v>
                </c:pt>
                <c:pt idx="9">
                  <c:v>#N/A</c:v>
                </c:pt>
                <c:pt idx="10">
                  <c:v>1919</c:v>
                </c:pt>
                <c:pt idx="11">
                  <c:v>#N/A</c:v>
                </c:pt>
                <c:pt idx="12">
                  <c:v>#N/A</c:v>
                </c:pt>
                <c:pt idx="13">
                  <c:v>2020</c:v>
                </c:pt>
                <c:pt idx="14">
                  <c:v>#N/A</c:v>
                </c:pt>
              </c:numCache>
            </c:numRef>
          </c:val>
          <c:smooth val="0"/>
          <c:extLst>
            <c:ext xmlns:c16="http://schemas.microsoft.com/office/drawing/2014/chart" uri="{C3380CC4-5D6E-409C-BE32-E72D297353CC}">
              <c16:uniqueId val="{00000008-D594-4E05-AD6A-E1E5F322C6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61366</c:v>
                </c:pt>
                <c:pt idx="5">
                  <c:v>61655</c:v>
                </c:pt>
                <c:pt idx="8">
                  <c:v>62268</c:v>
                </c:pt>
                <c:pt idx="11">
                  <c:v>59362</c:v>
                </c:pt>
                <c:pt idx="14">
                  <c:v>56963</c:v>
                </c:pt>
              </c:numCache>
            </c:numRef>
          </c:val>
          <c:extLst>
            <c:ext xmlns:c16="http://schemas.microsoft.com/office/drawing/2014/chart" uri="{C3380CC4-5D6E-409C-BE32-E72D297353CC}">
              <c16:uniqueId val="{00000000-259F-4B5E-929E-766AE84F16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1274</c:v>
                </c:pt>
                <c:pt idx="5">
                  <c:v>1122</c:v>
                </c:pt>
                <c:pt idx="8">
                  <c:v>915</c:v>
                </c:pt>
                <c:pt idx="11">
                  <c:v>686</c:v>
                </c:pt>
                <c:pt idx="14">
                  <c:v>566</c:v>
                </c:pt>
              </c:numCache>
            </c:numRef>
          </c:val>
          <c:extLst>
            <c:ext xmlns:c16="http://schemas.microsoft.com/office/drawing/2014/chart" uri="{C3380CC4-5D6E-409C-BE32-E72D297353CC}">
              <c16:uniqueId val="{00000001-259F-4B5E-929E-766AE84F16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19593</c:v>
                </c:pt>
                <c:pt idx="5">
                  <c:v>20302</c:v>
                </c:pt>
                <c:pt idx="8">
                  <c:v>19910</c:v>
                </c:pt>
                <c:pt idx="11">
                  <c:v>20536</c:v>
                </c:pt>
                <c:pt idx="14">
                  <c:v>20209</c:v>
                </c:pt>
              </c:numCache>
            </c:numRef>
          </c:val>
          <c:extLst>
            <c:ext xmlns:c16="http://schemas.microsoft.com/office/drawing/2014/chart" uri="{C3380CC4-5D6E-409C-BE32-E72D297353CC}">
              <c16:uniqueId val="{00000002-259F-4B5E-929E-766AE84F16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9F-4B5E-929E-766AE84F16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9F-4B5E-929E-766AE84F16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9F-4B5E-929E-766AE84F16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5244</c:v>
                </c:pt>
                <c:pt idx="3">
                  <c:v>5612</c:v>
                </c:pt>
                <c:pt idx="6">
                  <c:v>5906</c:v>
                </c:pt>
                <c:pt idx="9">
                  <c:v>6036</c:v>
                </c:pt>
                <c:pt idx="12">
                  <c:v>6306</c:v>
                </c:pt>
              </c:numCache>
            </c:numRef>
          </c:val>
          <c:extLst>
            <c:ext xmlns:c16="http://schemas.microsoft.com/office/drawing/2014/chart" uri="{C3380CC4-5D6E-409C-BE32-E72D297353CC}">
              <c16:uniqueId val="{00000006-259F-4B5E-929E-766AE84F16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59F-4B5E-929E-766AE84F16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13635</c:v>
                </c:pt>
                <c:pt idx="3">
                  <c:v>13594</c:v>
                </c:pt>
                <c:pt idx="6">
                  <c:v>11768</c:v>
                </c:pt>
                <c:pt idx="9">
                  <c:v>11178</c:v>
                </c:pt>
                <c:pt idx="12">
                  <c:v>10408</c:v>
                </c:pt>
              </c:numCache>
            </c:numRef>
          </c:val>
          <c:extLst>
            <c:ext xmlns:c16="http://schemas.microsoft.com/office/drawing/2014/chart" uri="{C3380CC4-5D6E-409C-BE32-E72D297353CC}">
              <c16:uniqueId val="{00000008-259F-4B5E-929E-766AE84F16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124</c:v>
                </c:pt>
                <c:pt idx="3">
                  <c:v>110</c:v>
                </c:pt>
                <c:pt idx="6">
                  <c:v>84</c:v>
                </c:pt>
                <c:pt idx="9">
                  <c:v>58</c:v>
                </c:pt>
                <c:pt idx="12">
                  <c:v>45</c:v>
                </c:pt>
              </c:numCache>
            </c:numRef>
          </c:val>
          <c:extLst>
            <c:ext xmlns:c16="http://schemas.microsoft.com/office/drawing/2014/chart" uri="{C3380CC4-5D6E-409C-BE32-E72D297353CC}">
              <c16:uniqueId val="{00000009-259F-4B5E-929E-766AE84F16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66336</c:v>
                </c:pt>
                <c:pt idx="3">
                  <c:v>67722</c:v>
                </c:pt>
                <c:pt idx="6">
                  <c:v>68963</c:v>
                </c:pt>
                <c:pt idx="9">
                  <c:v>66781</c:v>
                </c:pt>
                <c:pt idx="12">
                  <c:v>64371</c:v>
                </c:pt>
              </c:numCache>
            </c:numRef>
          </c:val>
          <c:extLst>
            <c:ext xmlns:c16="http://schemas.microsoft.com/office/drawing/2014/chart" uri="{C3380CC4-5D6E-409C-BE32-E72D297353CC}">
              <c16:uniqueId val="{0000000A-259F-4B5E-929E-766AE84F16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3106</c:v>
                </c:pt>
                <c:pt idx="2">
                  <c:v>#N/A</c:v>
                </c:pt>
                <c:pt idx="3">
                  <c:v>#N/A</c:v>
                </c:pt>
                <c:pt idx="4">
                  <c:v>3959</c:v>
                </c:pt>
                <c:pt idx="5">
                  <c:v>#N/A</c:v>
                </c:pt>
                <c:pt idx="6">
                  <c:v>#N/A</c:v>
                </c:pt>
                <c:pt idx="7">
                  <c:v>3626</c:v>
                </c:pt>
                <c:pt idx="8">
                  <c:v>#N/A</c:v>
                </c:pt>
                <c:pt idx="9">
                  <c:v>#N/A</c:v>
                </c:pt>
                <c:pt idx="10">
                  <c:v>3469</c:v>
                </c:pt>
                <c:pt idx="11">
                  <c:v>#N/A</c:v>
                </c:pt>
                <c:pt idx="12">
                  <c:v>#N/A</c:v>
                </c:pt>
                <c:pt idx="13">
                  <c:v>3392</c:v>
                </c:pt>
                <c:pt idx="14">
                  <c:v>#N/A</c:v>
                </c:pt>
              </c:numCache>
            </c:numRef>
          </c:val>
          <c:smooth val="0"/>
          <c:extLst>
            <c:ext xmlns:c16="http://schemas.microsoft.com/office/drawing/2014/chart" uri="{C3380CC4-5D6E-409C-BE32-E72D297353CC}">
              <c16:uniqueId val="{0000000B-259F-4B5E-929E-766AE84F16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9437</c:v>
                </c:pt>
                <c:pt idx="1">
                  <c:v>9885</c:v>
                </c:pt>
                <c:pt idx="2">
                  <c:v>9381</c:v>
                </c:pt>
              </c:numCache>
            </c:numRef>
          </c:val>
          <c:extLst>
            <c:ext xmlns:c16="http://schemas.microsoft.com/office/drawing/2014/chart" uri="{C3380CC4-5D6E-409C-BE32-E72D297353CC}">
              <c16:uniqueId val="{00000000-2195-4129-BAD2-B1F313EFEE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6010</c:v>
                </c:pt>
                <c:pt idx="1">
                  <c:v>6010</c:v>
                </c:pt>
                <c:pt idx="2">
                  <c:v>6011</c:v>
                </c:pt>
              </c:numCache>
            </c:numRef>
          </c:val>
          <c:extLst>
            <c:ext xmlns:c16="http://schemas.microsoft.com/office/drawing/2014/chart" uri="{C3380CC4-5D6E-409C-BE32-E72D297353CC}">
              <c16:uniqueId val="{00000001-2195-4129-BAD2-B1F313EFEE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6556</c:v>
                </c:pt>
                <c:pt idx="1">
                  <c:v>6320</c:v>
                </c:pt>
                <c:pt idx="2">
                  <c:v>6296</c:v>
                </c:pt>
              </c:numCache>
            </c:numRef>
          </c:val>
          <c:extLst>
            <c:ext xmlns:c16="http://schemas.microsoft.com/office/drawing/2014/chart" uri="{C3380CC4-5D6E-409C-BE32-E72D297353CC}">
              <c16:uniqueId val="{00000002-2195-4129-BAD2-B1F313EFEE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地方債元利償還金は、十文字地域小学校統合事業などの元金償還が始まったことから、前年度と比較し、</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百万円の増加となっている。一方で、算入公債費等は合併特例債等の借入残高の増によりの</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百万円の増となっており、結果として実質公債費比率の分子は増加した。</a:t>
          </a:r>
        </a:p>
        <a:p>
          <a:r>
            <a:rPr kumimoji="1" lang="ja-JP" altLang="en-US" sz="1400">
              <a:latin typeface="ＭＳ ゴシック" pitchFamily="49" charset="-128"/>
              <a:ea typeface="ＭＳ ゴシック" pitchFamily="49" charset="-128"/>
            </a:rPr>
            <a:t>　今後は、市街地再開発、大型公共施設の建替え、横手市財産経営推進計画に基づく公共施設解体・改修事業などの大型事業の実施により地方債の発行が増加し、元利償還金は増加するものと予想されるため、事業の選択と集中により、公債費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末と比較して、定年延長により退職手当負担見込額が増額したものの、地方債借入額の減少と元金償還の増加により償還額が借入額を上回り、地方債残高は減少した。また、水道事業、下水道事業の元金残高の減少により公営企業債等繰入見込額も減少したため、結果として将来負担比率の分子は減少した。</a:t>
          </a:r>
        </a:p>
        <a:p>
          <a:r>
            <a:rPr kumimoji="1" lang="ja-JP" altLang="en-US" sz="1400">
              <a:latin typeface="ＭＳ ゴシック" pitchFamily="49" charset="-128"/>
              <a:ea typeface="ＭＳ ゴシック" pitchFamily="49" charset="-128"/>
            </a:rPr>
            <a:t>　今後は、大型公共施設整備事業などにより財政調整基金の取崩額の増加を見込んでいるほか、地方債償還額の増加に伴う減債基金の取崩しを予定しており、充当可能基金の減少も懸念されることから、事業の選択と集中による地方債の発行の抑制及び交付税措置の有利な地方債の活用等により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秋田県横手市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財政調整基金は、取崩額の増により、当該年度末現在高が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その他特定目的基金では、振興基金において取崩しによる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百万円の減少、公共施設等総合管理推進基金において積立ての増による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百万円の増加、ふるさと応援基金における積立て額の増による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百万円の増加、中小企業経営安定基金において取崩しの増による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の影響による市税の減収や、大規模な災害の発生などの不測の事態に備えるため、本市が策定している横手市財政計画に基づき、財政調整基金及び減債基金の残高の合計額について、計画期間を通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％以上を維持することを基本方針としていく。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振興基金：市民の連帯の強化を推進し、地域の振興及び均衡ある発展を目指すもの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ふるさと応援基金：ふるさとを応援するために、横手市に寄附された寄附金を適正に管理し、運用するもの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中小企業経営安定基金：県の中小企業融資制度経営安定資金制度を利用して融資を受けた企業に対する利子補給を行うためのもの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ふるさと振興基金：市民の連携の強化及び地域振興のためのもの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振興基金：地域の振興及び均衡ある発展に寄与した事業へ充当するための取崩しによる減少（△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公共施設等総合管理推進基金：積立てによる増加（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ふるさと応援基金：ふるさと納税の増加による積立額の増による増加（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中小企業経営安定基金：取崩しによる減少（△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新市建設計画に位置付けられた自主的なまちづくり活動や、市民自らの参加による地域行事の展開などの地域振興及び均衡ある発展に資するソフト事業を継続して実施していくため、横手市財政計画に基づき、取り崩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に向け、公共施設などの除却経費から、補助金、地方債等の特定財源を控除した後の一般財源相当額に充当するため、横手市財政計画に基づき取り崩していく見込みである。一方で、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％相当額は積立てることとし、横手市財産経営推進計画期間中に集中して取り組むことができるよう残高を確保していく。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財政調整基金は、取崩額の増により、当該年度末現在高が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を財政調整基金か減債基金のいずれかに積立てることとしている。長期的視野に立った計画的な財政運営を行うため、財源に余裕がある年度に積立てし、財源不足が生じる年度には取崩しを行っていく。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横手市財政計画においては、昨今の社会情勢からの税収不足や大型公共施設建設を見込み、令和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か減債基金のいずれかに積立てることとしている。地方債償還額の増加に伴う取崩しにより、残高は減少していく見込みである。今後の金利変動等の公債費の償還リスクに備えるため、本市が実施している収支改善の取組を着実に進め、横手市財政計画に基づき、残高を確保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84,294
83,912
692.80
59,150,500
55,976,753
2,991,517
30,299,598
64,370,666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財政力指数は、前年度と同数値の</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で、人口減少や全国平均を上回る高齢化率（令和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％）により類似団体平均と比較し、低い水準にある。</a:t>
          </a:r>
        </a:p>
        <a:p>
          <a:r>
            <a:rPr kumimoji="1" lang="ja-JP" altLang="en-US" sz="1300">
              <a:latin typeface="ＭＳ Ｐゴシック" panose="020B0600070205080204" pitchFamily="50" charset="-128"/>
              <a:ea typeface="ＭＳ Ｐゴシック" panose="020B0600070205080204" pitchFamily="50" charset="-128"/>
            </a:rPr>
            <a:t>　市税の収納状況については、収納率は</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％となり、昨年度から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％上昇した。今後はより一層の収納率向上に努める。</a:t>
          </a:r>
        </a:p>
        <a:p>
          <a:r>
            <a:rPr kumimoji="1" lang="ja-JP" altLang="en-US" sz="1300">
              <a:latin typeface="ＭＳ Ｐゴシック" panose="020B0600070205080204" pitchFamily="50" charset="-128"/>
              <a:ea typeface="ＭＳ Ｐゴシック" panose="020B0600070205080204" pitchFamily="50" charset="-128"/>
            </a:rPr>
            <a:t>　また、不用財産の売却（処分）等による自主財源の確保のほか、横手市財産経営推進計画、第３次横手市定員適正化計画などに基づいた効率的な行政運営に取り組み、財政の健全化を図っていく。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十文字地域小学校統合事業などの元金償還による公債費の増や、下水道事業繰出金の増、地域公共交通活性化事業の増などによる補助費の増などにより比率が増加した。</a:t>
          </a:r>
        </a:p>
        <a:p>
          <a:r>
            <a:rPr kumimoji="1" lang="ja-JP" altLang="en-US" sz="1300">
              <a:latin typeface="ＭＳ Ｐゴシック" panose="020B0600070205080204" pitchFamily="50" charset="-128"/>
              <a:ea typeface="ＭＳ Ｐゴシック" panose="020B0600070205080204" pitchFamily="50" charset="-128"/>
            </a:rPr>
            <a:t>　今後も、大型公共施設建設や物価高騰による公債費の増が見込まれることから、第３次横手市定員適正化計画等に基づく人件費等の義務的経費縮減や、既存事業の継続的見直しを実施し、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89956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995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90170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386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a:t>
          </a:r>
          <a:r>
            <a:rPr kumimoji="1" lang="en-US" altLang="ja-JP" sz="1300">
              <a:latin typeface="ＭＳ Ｐゴシック" panose="020B0600070205080204" pitchFamily="50" charset="-128"/>
              <a:ea typeface="ＭＳ Ｐゴシック" panose="020B0600070205080204" pitchFamily="50" charset="-128"/>
            </a:rPr>
            <a:t>3,609</a:t>
          </a:r>
          <a:r>
            <a:rPr kumimoji="1" lang="ja-JP" altLang="en-US" sz="1300">
              <a:latin typeface="ＭＳ Ｐゴシック" panose="020B0600070205080204" pitchFamily="50" charset="-128"/>
              <a:ea typeface="ＭＳ Ｐゴシック" panose="020B0600070205080204" pitchFamily="50" charset="-128"/>
            </a:rPr>
            <a:t>円減少したが、依然として類似団体平均を大きく上回っている。これは、ごみ処理業務や消防業務を市単独で運営していることや、保育所、養護老人ホーム等福祉施設の直営箇所が多いことによる経費増が要因となっている。</a:t>
          </a:r>
        </a:p>
        <a:p>
          <a:r>
            <a:rPr kumimoji="1" lang="ja-JP" altLang="en-US" sz="1300">
              <a:latin typeface="ＭＳ Ｐゴシック" panose="020B0600070205080204" pitchFamily="50" charset="-128"/>
              <a:ea typeface="ＭＳ Ｐゴシック" panose="020B0600070205080204" pitchFamily="50" charset="-128"/>
            </a:rPr>
            <a:t>　今後は、第３次横手市定員適正化計画に基づき、職員の定員適正化に取り組むとともに、施設の民営化や、横手市財産経営推進計画に基づく施設の統廃合を進め、コストの低減を図っていく。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142763</xdr:rowOff>
    </xdr:from>
    <xdr:to>
      <xdr:col>23</xdr:col>
      <xdr:colOff>133350</xdr:colOff>
      <xdr:row>86</xdr:row>
      <xdr:rowOff>343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716013"/>
          <a:ext cx="838200" cy="2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53643</xdr:rowOff>
    </xdr:from>
    <xdr:to>
      <xdr:col>19</xdr:col>
      <xdr:colOff>133350</xdr:colOff>
      <xdr:row>86</xdr:row>
      <xdr:rowOff>343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26893"/>
          <a:ext cx="889000" cy="1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3750</xdr:rowOff>
    </xdr:from>
    <xdr:to>
      <xdr:col>15</xdr:col>
      <xdr:colOff>82550</xdr:colOff>
      <xdr:row>85</xdr:row>
      <xdr:rowOff>53643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05550"/>
          <a:ext cx="889000" cy="2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3750</xdr:rowOff>
    </xdr:from>
    <xdr:to>
      <xdr:col>11</xdr:col>
      <xdr:colOff>31750</xdr:colOff>
      <xdr:row>84</xdr:row>
      <xdr:rowOff>44014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405550"/>
          <a:ext cx="889000" cy="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91963</xdr:rowOff>
    </xdr:from>
    <xdr:to>
      <xdr:col>23</xdr:col>
      <xdr:colOff>184150</xdr:colOff>
      <xdr:row>86</xdr:row>
      <xdr:rowOff>22113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64040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3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120993</xdr:rowOff>
    </xdr:from>
    <xdr:to>
      <xdr:col>19</xdr:col>
      <xdr:colOff>184150</xdr:colOff>
      <xdr:row>86</xdr:row>
      <xdr:rowOff>51143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35920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8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2843</xdr:rowOff>
    </xdr:from>
    <xdr:to>
      <xdr:col>15</xdr:col>
      <xdr:colOff>133350</xdr:colOff>
      <xdr:row>85</xdr:row>
      <xdr:rowOff>104443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89220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6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124400</xdr:rowOff>
    </xdr:from>
    <xdr:to>
      <xdr:col>11</xdr:col>
      <xdr:colOff>82550</xdr:colOff>
      <xdr:row>84</xdr:row>
      <xdr:rowOff>54550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39327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164664</xdr:rowOff>
    </xdr:from>
    <xdr:to>
      <xdr:col>7</xdr:col>
      <xdr:colOff>31750</xdr:colOff>
      <xdr:row>84</xdr:row>
      <xdr:rowOff>94814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79591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8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秋田県人事委員会勧告に準拠しつつ、地域実情との均衡を保った給与水準になるように努めていることから、類似団体平均を下回っている。今後も定員管理の適正化と併せ、適正水準を維持していく。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360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消防業務の市単独運営や保育所、養護老人ホームなどの直営箇所が多いこと等により、類似団体平均と比較すると依然として職員数が多い状況にある。</a:t>
          </a:r>
        </a:p>
        <a:p>
          <a:r>
            <a:rPr kumimoji="1" lang="ja-JP" altLang="en-US" sz="1300">
              <a:latin typeface="ＭＳ Ｐゴシック" panose="020B0600070205080204" pitchFamily="50" charset="-128"/>
              <a:ea typeface="ＭＳ Ｐゴシック" panose="020B0600070205080204" pitchFamily="50" charset="-128"/>
            </a:rPr>
            <a:t>　公立保育所については、「横手市教育・保育施設整備計画及び公立保育所民営化計画」に基づき民営化を進めており、養護老人ホームについても検討を進める。今後も第３次横手市定員適正化計画に基づき、定員適正化の取組を進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15482</xdr:rowOff>
    </xdr:from>
    <xdr:to>
      <xdr:col>81</xdr:col>
      <xdr:colOff>44450</xdr:colOff>
      <xdr:row>63</xdr:row>
      <xdr:rowOff>17780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16832"/>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63</xdr:row>
      <xdr:rowOff>15482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9500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62</xdr:row>
      <xdr:rowOff>166249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79500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166249</xdr:rowOff>
    </xdr:from>
    <xdr:to>
      <xdr:col>68</xdr:col>
      <xdr:colOff>152400</xdr:colOff>
      <xdr:row>63</xdr:row>
      <xdr:rowOff>1694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79614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110507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136132</xdr:rowOff>
    </xdr:from>
    <xdr:to>
      <xdr:col>77</xdr:col>
      <xdr:colOff>95250</xdr:colOff>
      <xdr:row>63</xdr:row>
      <xdr:rowOff>66282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51059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5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115449</xdr:rowOff>
    </xdr:from>
    <xdr:to>
      <xdr:col>68</xdr:col>
      <xdr:colOff>203200</xdr:colOff>
      <xdr:row>63</xdr:row>
      <xdr:rowOff>45599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30376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％上昇したが、類似団体平均と同水準となっており良好な数値となっている。</a:t>
          </a:r>
        </a:p>
        <a:p>
          <a:r>
            <a:rPr kumimoji="1" lang="ja-JP" altLang="en-US" sz="1300">
              <a:latin typeface="ＭＳ Ｐゴシック" panose="020B0600070205080204" pitchFamily="50" charset="-128"/>
              <a:ea typeface="ＭＳ Ｐゴシック" panose="020B0600070205080204" pitchFamily="50" charset="-128"/>
            </a:rPr>
            <a:t>　当該年度のみで見ると、元利償還金の額が増えたことから前年度より増加しており、３カ年平均を引き上げる結果となった。</a:t>
          </a:r>
        </a:p>
        <a:p>
          <a:r>
            <a:rPr kumimoji="1" lang="ja-JP" altLang="en-US" sz="1300">
              <a:latin typeface="ＭＳ Ｐゴシック" panose="020B0600070205080204" pitchFamily="50" charset="-128"/>
              <a:ea typeface="ＭＳ Ｐゴシック" panose="020B0600070205080204" pitchFamily="50" charset="-128"/>
            </a:rPr>
            <a:t>　今後は、大型公共施設建設などによる公債費の増が見込まれるが、交付税措置の有利な地方債の発行を優先し、健全な財政運営に努める。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138491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9505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92528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40</xdr:row>
      <xdr:rowOff>69548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69548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130525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一般会計における地方債現在高は、令和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年度に大きな建設事業がなかったことから、借入額より償還額が多くなり、前年度より減少したものの、人口減による標準財政規模の縮小により比率が増加した。</a:t>
          </a:r>
        </a:p>
        <a:p>
          <a:r>
            <a:rPr kumimoji="1" lang="ja-JP" altLang="en-US" sz="1300">
              <a:latin typeface="ＭＳ Ｐゴシック" panose="020B0600070205080204" pitchFamily="50" charset="-128"/>
              <a:ea typeface="ＭＳ Ｐゴシック" panose="020B0600070205080204" pitchFamily="50" charset="-128"/>
            </a:rPr>
            <a:t>　今後は、大型公共施設建設等により、地方債現在高が増加し将来負担の増加が見込まれるため、横手市財政計画に基づき、充当可能財源等の確保と建設事業の平準化等を図っていく。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152682</xdr:rowOff>
    </xdr:from>
    <xdr:to>
      <xdr:col>81</xdr:col>
      <xdr:colOff>44450</xdr:colOff>
      <xdr:row>14</xdr:row>
      <xdr:rowOff>155363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552982"/>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152682</xdr:rowOff>
    </xdr:from>
    <xdr:to>
      <xdr:col>77</xdr:col>
      <xdr:colOff>44450</xdr:colOff>
      <xdr:row>14</xdr:row>
      <xdr:rowOff>166088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55298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91880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166088</xdr:rowOff>
    </xdr:from>
    <xdr:to>
      <xdr:col>72</xdr:col>
      <xdr:colOff>203200</xdr:colOff>
      <xdr:row>15</xdr:row>
      <xdr:rowOff>12065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56638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133915</xdr:rowOff>
    </xdr:from>
    <xdr:to>
      <xdr:col>68</xdr:col>
      <xdr:colOff>152400</xdr:colOff>
      <xdr:row>15</xdr:row>
      <xdr:rowOff>12065</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2534215"/>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76640</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4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101882</xdr:rowOff>
    </xdr:from>
    <xdr:to>
      <xdr:col>77</xdr:col>
      <xdr:colOff>95250</xdr:colOff>
      <xdr:row>15</xdr:row>
      <xdr:rowOff>32032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42209</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27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115288</xdr:rowOff>
    </xdr:from>
    <xdr:to>
      <xdr:col>73</xdr:col>
      <xdr:colOff>44450</xdr:colOff>
      <xdr:row>15</xdr:row>
      <xdr:rowOff>45438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55615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28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132715</xdr:rowOff>
    </xdr:from>
    <xdr:to>
      <xdr:col>68</xdr:col>
      <xdr:colOff>203200</xdr:colOff>
      <xdr:row>15</xdr:row>
      <xdr:rowOff>62865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73042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83115</xdr:rowOff>
    </xdr:from>
    <xdr:to>
      <xdr:col>64</xdr:col>
      <xdr:colOff>152400</xdr:colOff>
      <xdr:row>15</xdr:row>
      <xdr:rowOff>13265</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4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23442</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25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84,294
83,912
692.80
59,150,500
55,976,753
2,991,517
30,299,598
64,370,666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人件費に係る経常収支比率は、類似団体平均と比較して高い。</a:t>
          </a:r>
        </a:p>
        <a:p>
          <a:r>
            <a:rPr kumimoji="1" lang="ja-JP" altLang="en-US" sz="1300">
              <a:latin typeface="ＭＳ Ｐゴシック" panose="020B0600070205080204" pitchFamily="50" charset="-128"/>
              <a:ea typeface="ＭＳ Ｐゴシック" panose="020B0600070205080204" pitchFamily="50" charset="-128"/>
            </a:rPr>
            <a:t>　これは、普通会計における一般職員数が</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人となっており、類似団体と比較して消防業務の市単独運営や、保育所などの直営箇所が多く職員数が多いことが要因である。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年度は第３次横手市定員適正化計画に基づき、養護老人ホームひらか荘を廃止しており、今後も職員採用数の抑制や福祉施設の民営化などにより、人件費の削減に努めていく。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1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39</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スクールの開始による小中学校</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環境管理経費のかかり増し等により前年度より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％高くなったが、類似団体平均を僅かに下回った。</a:t>
          </a:r>
        </a:p>
        <a:p>
          <a:r>
            <a:rPr kumimoji="1" lang="ja-JP" altLang="en-US" sz="1300">
              <a:latin typeface="ＭＳ Ｐゴシック" panose="020B0600070205080204" pitchFamily="50" charset="-128"/>
              <a:ea typeface="ＭＳ Ｐゴシック" panose="020B0600070205080204" pitchFamily="50" charset="-128"/>
            </a:rPr>
            <a:t>　公共施設等の管理的経費は、一定程度で推移していることから、引き続き、横手市財産経営推進計画の着実な推進を図り、その必要性、経費等を総合的に検討し、物件費の抑制に努める。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1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1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17</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17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扶助費に係る経常収支比率は、類似団体平均と比較して低い。</a:t>
          </a:r>
        </a:p>
        <a:p>
          <a:r>
            <a:rPr kumimoji="1" lang="ja-JP" altLang="en-US" sz="1300">
              <a:latin typeface="ＭＳ Ｐゴシック" panose="020B0600070205080204" pitchFamily="50" charset="-128"/>
              <a:ea typeface="ＭＳ Ｐゴシック" panose="020B0600070205080204" pitchFamily="50" charset="-128"/>
            </a:rPr>
            <a:t>　令和４年度は、子育て世帯への臨時特別給付金給付事業などの減により、決算額は前年度より大きく減少したものの、比率の分母となる経常一般財源も減少したため、比率は僅かに減少した。</a:t>
          </a:r>
        </a:p>
        <a:p>
          <a:r>
            <a:rPr kumimoji="1" lang="ja-JP" altLang="en-US" sz="1300">
              <a:latin typeface="ＭＳ Ｐゴシック" panose="020B0600070205080204" pitchFamily="50" charset="-128"/>
              <a:ea typeface="ＭＳ Ｐゴシック" panose="020B0600070205080204" pitchFamily="50" charset="-128"/>
            </a:rPr>
            <a:t>　今後も、障がい者に係る自立支援給付費や、公立保育所の民営化による施設型給付費の増加により、扶助費の大幅な減少は見込めない。引き続き、実施事業の見直しや、適正な給付に努める。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56134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76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56134</xdr:rowOff>
    </xdr:from>
    <xdr:to>
      <xdr:col>19</xdr:col>
      <xdr:colOff>187325</xdr:colOff>
      <xdr:row>55</xdr:row>
      <xdr:rowOff>65278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85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56</xdr:row>
      <xdr:rowOff>3556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5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120142</xdr:rowOff>
    </xdr:from>
    <xdr:to>
      <xdr:col>11</xdr:col>
      <xdr:colOff>9525</xdr:colOff>
      <xdr:row>56</xdr:row>
      <xdr:rowOff>3556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9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5334</xdr:rowOff>
    </xdr:from>
    <xdr:to>
      <xdr:col>20</xdr:col>
      <xdr:colOff>38100</xdr:colOff>
      <xdr:row>55</xdr:row>
      <xdr:rowOff>106934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117111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124206</xdr:rowOff>
    </xdr:from>
    <xdr:to>
      <xdr:col>11</xdr:col>
      <xdr:colOff>60325</xdr:colOff>
      <xdr:row>56</xdr:row>
      <xdr:rowOff>54356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69342</xdr:rowOff>
    </xdr:from>
    <xdr:to>
      <xdr:col>6</xdr:col>
      <xdr:colOff>171450</xdr:colOff>
      <xdr:row>55</xdr:row>
      <xdr:rowOff>170942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9669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その他に係る経常収支比率は、投資的経費において病院事業の企業債償還金増加に伴い出資金が増加したことなどにより前年度より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類似団体平均を上回っており、今後も各種事業費の適正化や事業内容の見直しにより、比率の抑制に努める。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53522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71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159657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58</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0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49184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補助費に係る経常収支比率は、下水道使用料が減少し、維持管理経費が増大したことによる下水道事業繰出金の増、地域公共交通の維持に対する補助の増などにより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類似団体平均は下回っているが、今後も各種補助金等の計画的な見直しを行い、補助費等の抑制に努める。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07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86995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42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86995</xdr:rowOff>
    </xdr:from>
    <xdr:to>
      <xdr:col>69</xdr:col>
      <xdr:colOff>92075</xdr:colOff>
      <xdr:row>36</xdr:row>
      <xdr:rowOff>98425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59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36195</xdr:rowOff>
    </xdr:from>
    <xdr:to>
      <xdr:col>69</xdr:col>
      <xdr:colOff>142875</xdr:colOff>
      <xdr:row>36</xdr:row>
      <xdr:rowOff>137795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147972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47625</xdr:rowOff>
    </xdr:from>
    <xdr:to>
      <xdr:col>65</xdr:col>
      <xdr:colOff>53975</xdr:colOff>
      <xdr:row>36</xdr:row>
      <xdr:rowOff>149225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159402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市町村合併後の道路改良事業や公共施設の整備、小中学校統合事業などの実施において発行した地方債の償還が増加していることが要因であり、今後も市街地再開発や大型公共施設の建替え等の大型事業が控えていることから、比率は年々上昇することが予想される。</a:t>
          </a:r>
        </a:p>
        <a:p>
          <a:r>
            <a:rPr kumimoji="1" lang="ja-JP" altLang="en-US" sz="1300">
              <a:latin typeface="ＭＳ Ｐゴシック" panose="020B0600070205080204" pitchFamily="50" charset="-128"/>
              <a:ea typeface="ＭＳ Ｐゴシック" panose="020B0600070205080204" pitchFamily="50" charset="-128"/>
            </a:rPr>
            <a:t>　引き続き、事業の選択と集中により、公債費の抑制を図っていく。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xdr:rowOff>
    </xdr:from>
    <xdr:to>
      <xdr:col>24</xdr:col>
      <xdr:colOff>25400</xdr:colOff>
      <xdr:row>78</xdr:row>
      <xdr:rowOff>116114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803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156936</xdr:rowOff>
    </xdr:from>
    <xdr:to>
      <xdr:col>19</xdr:col>
      <xdr:colOff>187325</xdr:colOff>
      <xdr:row>78</xdr:row>
      <xdr:rowOff>7257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58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124279</xdr:rowOff>
    </xdr:from>
    <xdr:to>
      <xdr:col>15</xdr:col>
      <xdr:colOff>98425</xdr:colOff>
      <xdr:row>77</xdr:row>
      <xdr:rowOff>156936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25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124279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37391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127907</xdr:rowOff>
    </xdr:from>
    <xdr:to>
      <xdr:col>20</xdr:col>
      <xdr:colOff>38100</xdr:colOff>
      <xdr:row>78</xdr:row>
      <xdr:rowOff>58057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42834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1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106136</xdr:rowOff>
    </xdr:from>
    <xdr:to>
      <xdr:col>15</xdr:col>
      <xdr:colOff>149225</xdr:colOff>
      <xdr:row>78</xdr:row>
      <xdr:rowOff>36286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21063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73479</xdr:rowOff>
    </xdr:from>
    <xdr:to>
      <xdr:col>11</xdr:col>
      <xdr:colOff>60325</xdr:colOff>
      <xdr:row>78</xdr:row>
      <xdr:rowOff>3629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159856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公債費以外での経常収支比率は、臨時財政対策債の借入額の減などにより分母が減少したことから、前年度より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％の増加となり、類似団体平均と同水準であった。</a:t>
          </a:r>
        </a:p>
        <a:p>
          <a:r>
            <a:rPr kumimoji="1" lang="ja-JP" altLang="en-US" sz="1300">
              <a:latin typeface="ＭＳ Ｐゴシック" panose="020B0600070205080204" pitchFamily="50" charset="-128"/>
              <a:ea typeface="ＭＳ Ｐゴシック" panose="020B0600070205080204" pitchFamily="50" charset="-128"/>
            </a:rPr>
            <a:t>　今後は、人口減少による普通交付税の減少や、少子高齢化の進行による税収等の減少により比率の上昇が見込まれることから、第３次横手市定員適正化計画等により、人件費など義務的経費の縮減に取り組むとともに、既存事業の継続的な見直しを行い、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43180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9514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514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75</xdr:row>
      <xdr:rowOff>168911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8194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157480</xdr:rowOff>
    </xdr:from>
    <xdr:to>
      <xdr:col>69</xdr:col>
      <xdr:colOff>92075</xdr:colOff>
      <xdr:row>75</xdr:row>
      <xdr:rowOff>123190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44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47007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116820</xdr:rowOff>
    </xdr:from>
    <xdr:to>
      <xdr:col>29</xdr:col>
      <xdr:colOff>127000</xdr:colOff>
      <xdr:row>15</xdr:row>
      <xdr:rowOff>4897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64745"/>
          <a:ext cx="647700" cy="5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4897</xdr:rowOff>
    </xdr:from>
    <xdr:to>
      <xdr:col>26</xdr:col>
      <xdr:colOff>50800</xdr:colOff>
      <xdr:row>15</xdr:row>
      <xdr:rowOff>62901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24272"/>
          <a:ext cx="698500" cy="5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62901</xdr:rowOff>
    </xdr:from>
    <xdr:to>
      <xdr:col>22</xdr:col>
      <xdr:colOff>114300</xdr:colOff>
      <xdr:row>16</xdr:row>
      <xdr:rowOff>42921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82276"/>
          <a:ext cx="698500" cy="15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42921</xdr:rowOff>
    </xdr:from>
    <xdr:to>
      <xdr:col>18</xdr:col>
      <xdr:colOff>177800</xdr:colOff>
      <xdr:row>16</xdr:row>
      <xdr:rowOff>53223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3746"/>
          <a:ext cx="698500" cy="1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66020</xdr:rowOff>
    </xdr:from>
    <xdr:to>
      <xdr:col>29</xdr:col>
      <xdr:colOff>177800</xdr:colOff>
      <xdr:row>14</xdr:row>
      <xdr:rowOff>167620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82547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5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125547</xdr:rowOff>
    </xdr:from>
    <xdr:to>
      <xdr:col>26</xdr:col>
      <xdr:colOff>101600</xdr:colOff>
      <xdr:row>15</xdr:row>
      <xdr:rowOff>55697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7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65874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4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12101</xdr:rowOff>
    </xdr:from>
    <xdr:to>
      <xdr:col>22</xdr:col>
      <xdr:colOff>165100</xdr:colOff>
      <xdr:row>15</xdr:row>
      <xdr:rowOff>113701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123878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163571</xdr:rowOff>
    </xdr:from>
    <xdr:to>
      <xdr:col>19</xdr:col>
      <xdr:colOff>38100</xdr:colOff>
      <xdr:row>16</xdr:row>
      <xdr:rowOff>93721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103898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2423</xdr:rowOff>
    </xdr:from>
    <xdr:to>
      <xdr:col>15</xdr:col>
      <xdr:colOff>101600</xdr:colOff>
      <xdr:row>16</xdr:row>
      <xdr:rowOff>104023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9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114200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218080</xdr:rowOff>
    </xdr:from>
    <xdr:to>
      <xdr:col>29</xdr:col>
      <xdr:colOff>127000</xdr:colOff>
      <xdr:row>35</xdr:row>
      <xdr:rowOff>271377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28430"/>
          <a:ext cx="647700" cy="5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202858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3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271377</xdr:rowOff>
    </xdr:from>
    <xdr:to>
      <xdr:col>26</xdr:col>
      <xdr:colOff>50800</xdr:colOff>
      <xdr:row>35</xdr:row>
      <xdr:rowOff>324282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1727"/>
          <a:ext cx="6985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324282</xdr:rowOff>
    </xdr:from>
    <xdr:to>
      <xdr:col>22</xdr:col>
      <xdr:colOff>114300</xdr:colOff>
      <xdr:row>36</xdr:row>
      <xdr:rowOff>14366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34632"/>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14366</xdr:rowOff>
    </xdr:from>
    <xdr:to>
      <xdr:col>18</xdr:col>
      <xdr:colOff>177800</xdr:colOff>
      <xdr:row>36</xdr:row>
      <xdr:rowOff>28180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67616"/>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167280</xdr:rowOff>
    </xdr:from>
    <xdr:to>
      <xdr:col>29</xdr:col>
      <xdr:colOff>177800</xdr:colOff>
      <xdr:row>35</xdr:row>
      <xdr:rowOff>268880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7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220577</xdr:rowOff>
    </xdr:from>
    <xdr:to>
      <xdr:col>26</xdr:col>
      <xdr:colOff>101600</xdr:colOff>
      <xdr:row>35</xdr:row>
      <xdr:rowOff>322177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332354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273482</xdr:rowOff>
    </xdr:from>
    <xdr:to>
      <xdr:col>22</xdr:col>
      <xdr:colOff>165100</xdr:colOff>
      <xdr:row>36</xdr:row>
      <xdr:rowOff>32182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42359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306466</xdr:rowOff>
    </xdr:from>
    <xdr:to>
      <xdr:col>19</xdr:col>
      <xdr:colOff>38100</xdr:colOff>
      <xdr:row>36</xdr:row>
      <xdr:rowOff>65166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1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75343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8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320280</xdr:rowOff>
    </xdr:from>
    <xdr:to>
      <xdr:col>15</xdr:col>
      <xdr:colOff>101600</xdr:colOff>
      <xdr:row>36</xdr:row>
      <xdr:rowOff>78980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89157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84,294
83,912
692.80
59,150,500
55,976,753
2,991,517
30,299,598
64,370,666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43802</xdr:rowOff>
    </xdr:from>
    <xdr:to>
      <xdr:col>24</xdr:col>
      <xdr:colOff>63500</xdr:colOff>
      <xdr:row>33</xdr:row>
      <xdr:rowOff>53442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01652"/>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53442</xdr:rowOff>
    </xdr:from>
    <xdr:to>
      <xdr:col>19</xdr:col>
      <xdr:colOff>177800</xdr:colOff>
      <xdr:row>33</xdr:row>
      <xdr:rowOff>77140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129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77140</xdr:rowOff>
    </xdr:from>
    <xdr:to>
      <xdr:col>15</xdr:col>
      <xdr:colOff>50800</xdr:colOff>
      <xdr:row>34</xdr:row>
      <xdr:rowOff>161341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34990"/>
          <a:ext cx="889000" cy="2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161341</xdr:rowOff>
    </xdr:from>
    <xdr:to>
      <xdr:col>10</xdr:col>
      <xdr:colOff>114300</xdr:colOff>
      <xdr:row>35</xdr:row>
      <xdr:rowOff>1931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064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164452</xdr:rowOff>
    </xdr:from>
    <xdr:to>
      <xdr:col>24</xdr:col>
      <xdr:colOff>114300</xdr:colOff>
      <xdr:row>33</xdr:row>
      <xdr:rowOff>94602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15879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0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2642</xdr:rowOff>
    </xdr:from>
    <xdr:to>
      <xdr:col>20</xdr:col>
      <xdr:colOff>38100</xdr:colOff>
      <xdr:row>33</xdr:row>
      <xdr:rowOff>104242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120769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3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26340</xdr:rowOff>
    </xdr:from>
    <xdr:to>
      <xdr:col>15</xdr:col>
      <xdr:colOff>101600</xdr:colOff>
      <xdr:row>33</xdr:row>
      <xdr:rowOff>127940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144467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5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110541</xdr:rowOff>
    </xdr:from>
    <xdr:to>
      <xdr:col>10</xdr:col>
      <xdr:colOff>165100</xdr:colOff>
      <xdr:row>35</xdr:row>
      <xdr:rowOff>40691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57218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122581</xdr:rowOff>
    </xdr:from>
    <xdr:to>
      <xdr:col>6</xdr:col>
      <xdr:colOff>38100</xdr:colOff>
      <xdr:row>35</xdr:row>
      <xdr:rowOff>52731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69258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102470</xdr:rowOff>
    </xdr:from>
    <xdr:to>
      <xdr:col>24</xdr:col>
      <xdr:colOff>63500</xdr:colOff>
      <xdr:row>55</xdr:row>
      <xdr:rowOff>105671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3222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105671</xdr:rowOff>
    </xdr:from>
    <xdr:to>
      <xdr:col>19</xdr:col>
      <xdr:colOff>177800</xdr:colOff>
      <xdr:row>57</xdr:row>
      <xdr:rowOff>2883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35421"/>
          <a:ext cx="889000" cy="24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156894</xdr:rowOff>
    </xdr:from>
    <xdr:to>
      <xdr:col>15</xdr:col>
      <xdr:colOff>50800</xdr:colOff>
      <xdr:row>57</xdr:row>
      <xdr:rowOff>2883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86644"/>
          <a:ext cx="889000" cy="1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147620</xdr:rowOff>
    </xdr:from>
    <xdr:to>
      <xdr:col>10</xdr:col>
      <xdr:colOff>114300</xdr:colOff>
      <xdr:row>55</xdr:row>
      <xdr:rowOff>156894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577370"/>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51670</xdr:rowOff>
    </xdr:from>
    <xdr:to>
      <xdr:col>24</xdr:col>
      <xdr:colOff>114300</xdr:colOff>
      <xdr:row>55</xdr:row>
      <xdr:rowOff>153270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30097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54871</xdr:rowOff>
    </xdr:from>
    <xdr:to>
      <xdr:col>20</xdr:col>
      <xdr:colOff>38100</xdr:colOff>
      <xdr:row>55</xdr:row>
      <xdr:rowOff>156471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5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123533</xdr:rowOff>
    </xdr:from>
    <xdr:to>
      <xdr:col>15</xdr:col>
      <xdr:colOff>101600</xdr:colOff>
      <xdr:row>57</xdr:row>
      <xdr:rowOff>53683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44810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106094</xdr:rowOff>
    </xdr:from>
    <xdr:to>
      <xdr:col>10</xdr:col>
      <xdr:colOff>165100</xdr:colOff>
      <xdr:row>56</xdr:row>
      <xdr:rowOff>36244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52771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96820</xdr:rowOff>
    </xdr:from>
    <xdr:to>
      <xdr:col>6</xdr:col>
      <xdr:colOff>38100</xdr:colOff>
      <xdr:row>56</xdr:row>
      <xdr:rowOff>26970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43497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9581</xdr:rowOff>
    </xdr:from>
    <xdr:to>
      <xdr:col>24</xdr:col>
      <xdr:colOff>63500</xdr:colOff>
      <xdr:row>72</xdr:row>
      <xdr:rowOff>128178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182531"/>
          <a:ext cx="838200" cy="29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165440</xdr:rowOff>
    </xdr:from>
    <xdr:to>
      <xdr:col>19</xdr:col>
      <xdr:colOff>177800</xdr:colOff>
      <xdr:row>71</xdr:row>
      <xdr:rowOff>9581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166940"/>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165440</xdr:rowOff>
    </xdr:from>
    <xdr:to>
      <xdr:col>15</xdr:col>
      <xdr:colOff>50800</xdr:colOff>
      <xdr:row>75</xdr:row>
      <xdr:rowOff>167909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166940"/>
          <a:ext cx="889000" cy="85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62616</xdr:rowOff>
    </xdr:from>
    <xdr:to>
      <xdr:col>10</xdr:col>
      <xdr:colOff>114300</xdr:colOff>
      <xdr:row>75</xdr:row>
      <xdr:rowOff>167909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749916"/>
          <a:ext cx="889000" cy="27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77378</xdr:rowOff>
    </xdr:from>
    <xdr:to>
      <xdr:col>24</xdr:col>
      <xdr:colOff>114300</xdr:colOff>
      <xdr:row>73</xdr:row>
      <xdr:rowOff>7528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2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100255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130231</xdr:rowOff>
    </xdr:from>
    <xdr:to>
      <xdr:col>20</xdr:col>
      <xdr:colOff>38100</xdr:colOff>
      <xdr:row>71</xdr:row>
      <xdr:rowOff>60381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1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76908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19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114640</xdr:rowOff>
    </xdr:from>
    <xdr:to>
      <xdr:col>15</xdr:col>
      <xdr:colOff>101600</xdr:colOff>
      <xdr:row>71</xdr:row>
      <xdr:rowOff>44790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1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61317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18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117109</xdr:rowOff>
    </xdr:from>
    <xdr:to>
      <xdr:col>10</xdr:col>
      <xdr:colOff>165100</xdr:colOff>
      <xdr:row>76</xdr:row>
      <xdr:rowOff>47259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63786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5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11816</xdr:rowOff>
    </xdr:from>
    <xdr:to>
      <xdr:col>6</xdr:col>
      <xdr:colOff>38100</xdr:colOff>
      <xdr:row>74</xdr:row>
      <xdr:rowOff>113416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6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129943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4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113193</xdr:rowOff>
    </xdr:from>
    <xdr:to>
      <xdr:col>24</xdr:col>
      <xdr:colOff>63500</xdr:colOff>
      <xdr:row>96</xdr:row>
      <xdr:rowOff>24171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00943"/>
          <a:ext cx="838200" cy="8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113193</xdr:rowOff>
    </xdr:from>
    <xdr:to>
      <xdr:col>19</xdr:col>
      <xdr:colOff>177800</xdr:colOff>
      <xdr:row>96</xdr:row>
      <xdr:rowOff>136249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00943"/>
          <a:ext cx="889000" cy="1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136249</xdr:rowOff>
    </xdr:from>
    <xdr:to>
      <xdr:col>15</xdr:col>
      <xdr:colOff>50800</xdr:colOff>
      <xdr:row>96</xdr:row>
      <xdr:rowOff>157389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95449"/>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157389</xdr:rowOff>
    </xdr:from>
    <xdr:to>
      <xdr:col>10</xdr:col>
      <xdr:colOff>114300</xdr:colOff>
      <xdr:row>97</xdr:row>
      <xdr:rowOff>32138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16589"/>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144821</xdr:rowOff>
    </xdr:from>
    <xdr:to>
      <xdr:col>24</xdr:col>
      <xdr:colOff>114300</xdr:colOff>
      <xdr:row>96</xdr:row>
      <xdr:rowOff>74971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167698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62393</xdr:rowOff>
    </xdr:from>
    <xdr:to>
      <xdr:col>20</xdr:col>
      <xdr:colOff>38100</xdr:colOff>
      <xdr:row>95</xdr:row>
      <xdr:rowOff>163993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155120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4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85449</xdr:rowOff>
    </xdr:from>
    <xdr:to>
      <xdr:col>15</xdr:col>
      <xdr:colOff>101600</xdr:colOff>
      <xdr:row>97</xdr:row>
      <xdr:rowOff>15599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32126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1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106589</xdr:rowOff>
    </xdr:from>
    <xdr:to>
      <xdr:col>10</xdr:col>
      <xdr:colOff>165100</xdr:colOff>
      <xdr:row>97</xdr:row>
      <xdr:rowOff>36739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53266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4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152788</xdr:rowOff>
    </xdr:from>
    <xdr:to>
      <xdr:col>6</xdr:col>
      <xdr:colOff>38100</xdr:colOff>
      <xdr:row>97</xdr:row>
      <xdr:rowOff>82938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77151</xdr:rowOff>
    </xdr:from>
    <xdr:to>
      <xdr:col>55</xdr:col>
      <xdr:colOff>0</xdr:colOff>
      <xdr:row>37</xdr:row>
      <xdr:rowOff>83965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20801"/>
          <a:ext cx="8382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101252</xdr:rowOff>
    </xdr:from>
    <xdr:to>
      <xdr:col>50</xdr:col>
      <xdr:colOff>114300</xdr:colOff>
      <xdr:row>37</xdr:row>
      <xdr:rowOff>77151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16202"/>
          <a:ext cx="889000" cy="10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101252</xdr:rowOff>
    </xdr:from>
    <xdr:to>
      <xdr:col>45</xdr:col>
      <xdr:colOff>177800</xdr:colOff>
      <xdr:row>38</xdr:row>
      <xdr:rowOff>95472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16202"/>
          <a:ext cx="889000" cy="119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84989</xdr:rowOff>
    </xdr:from>
    <xdr:to>
      <xdr:col>41</xdr:col>
      <xdr:colOff>50800</xdr:colOff>
      <xdr:row>38</xdr:row>
      <xdr:rowOff>95472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00089"/>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33165</xdr:rowOff>
    </xdr:from>
    <xdr:to>
      <xdr:col>55</xdr:col>
      <xdr:colOff>50800</xdr:colOff>
      <xdr:row>37</xdr:row>
      <xdr:rowOff>134765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11592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26351</xdr:rowOff>
    </xdr:from>
    <xdr:to>
      <xdr:col>50</xdr:col>
      <xdr:colOff>165100</xdr:colOff>
      <xdr:row>37</xdr:row>
      <xdr:rowOff>127951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119078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50452</xdr:rowOff>
    </xdr:from>
    <xdr:to>
      <xdr:col>46</xdr:col>
      <xdr:colOff>38100</xdr:colOff>
      <xdr:row>31</xdr:row>
      <xdr:rowOff>152052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143179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5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44672</xdr:rowOff>
    </xdr:from>
    <xdr:to>
      <xdr:col>41</xdr:col>
      <xdr:colOff>101600</xdr:colOff>
      <xdr:row>38</xdr:row>
      <xdr:rowOff>146272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137399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34189</xdr:rowOff>
    </xdr:from>
    <xdr:to>
      <xdr:col>36</xdr:col>
      <xdr:colOff>165100</xdr:colOff>
      <xdr:row>38</xdr:row>
      <xdr:rowOff>135789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126916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97472</xdr:rowOff>
    </xdr:from>
    <xdr:to>
      <xdr:col>55</xdr:col>
      <xdr:colOff>0</xdr:colOff>
      <xdr:row>54</xdr:row>
      <xdr:rowOff>167094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355772"/>
          <a:ext cx="838200" cy="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80201</xdr:rowOff>
    </xdr:from>
    <xdr:to>
      <xdr:col>50</xdr:col>
      <xdr:colOff>114300</xdr:colOff>
      <xdr:row>54</xdr:row>
      <xdr:rowOff>97472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8995601"/>
          <a:ext cx="889000" cy="3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27825</xdr:rowOff>
    </xdr:from>
    <xdr:to>
      <xdr:col>45</xdr:col>
      <xdr:colOff>177800</xdr:colOff>
      <xdr:row>52</xdr:row>
      <xdr:rowOff>80201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8943225"/>
          <a:ext cx="889000" cy="5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27825</xdr:rowOff>
    </xdr:from>
    <xdr:to>
      <xdr:col>41</xdr:col>
      <xdr:colOff>50800</xdr:colOff>
      <xdr:row>55</xdr:row>
      <xdr:rowOff>12433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8943225"/>
          <a:ext cx="889000" cy="4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116294</xdr:rowOff>
    </xdr:from>
    <xdr:to>
      <xdr:col>55</xdr:col>
      <xdr:colOff>50800</xdr:colOff>
      <xdr:row>55</xdr:row>
      <xdr:rowOff>46444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139171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46672</xdr:rowOff>
    </xdr:from>
    <xdr:to>
      <xdr:col>50</xdr:col>
      <xdr:colOff>165100</xdr:colOff>
      <xdr:row>54</xdr:row>
      <xdr:rowOff>148272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3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164799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29401</xdr:rowOff>
    </xdr:from>
    <xdr:to>
      <xdr:col>46</xdr:col>
      <xdr:colOff>38100</xdr:colOff>
      <xdr:row>52</xdr:row>
      <xdr:rowOff>131001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89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147528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872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148475</xdr:rowOff>
    </xdr:from>
    <xdr:to>
      <xdr:col>41</xdr:col>
      <xdr:colOff>101600</xdr:colOff>
      <xdr:row>52</xdr:row>
      <xdr:rowOff>78625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889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95152</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866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133083</xdr:rowOff>
    </xdr:from>
    <xdr:to>
      <xdr:col>36</xdr:col>
      <xdr:colOff>165100</xdr:colOff>
      <xdr:row>55</xdr:row>
      <xdr:rowOff>63233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3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79760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1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82283</xdr:rowOff>
    </xdr:from>
    <xdr:to>
      <xdr:col>55</xdr:col>
      <xdr:colOff>0</xdr:colOff>
      <xdr:row>78</xdr:row>
      <xdr:rowOff>160668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55383"/>
          <a:ext cx="838200" cy="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138049</xdr:rowOff>
    </xdr:from>
    <xdr:to>
      <xdr:col>50</xdr:col>
      <xdr:colOff>114300</xdr:colOff>
      <xdr:row>78</xdr:row>
      <xdr:rowOff>82283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996799"/>
          <a:ext cx="889000" cy="4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138049</xdr:rowOff>
    </xdr:from>
    <xdr:to>
      <xdr:col>45</xdr:col>
      <xdr:colOff>177800</xdr:colOff>
      <xdr:row>78</xdr:row>
      <xdr:rowOff>4611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996799"/>
          <a:ext cx="889000" cy="38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4611</xdr:rowOff>
    </xdr:from>
    <xdr:to>
      <xdr:col>41</xdr:col>
      <xdr:colOff>50800</xdr:colOff>
      <xdr:row>78</xdr:row>
      <xdr:rowOff>23813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7771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109868</xdr:rowOff>
    </xdr:from>
    <xdr:to>
      <xdr:col>55</xdr:col>
      <xdr:colOff>50800</xdr:colOff>
      <xdr:row>79</xdr:row>
      <xdr:rowOff>40018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24795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9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31483</xdr:rowOff>
    </xdr:from>
    <xdr:to>
      <xdr:col>50</xdr:col>
      <xdr:colOff>165100</xdr:colOff>
      <xdr:row>78</xdr:row>
      <xdr:rowOff>133083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124210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4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87249</xdr:rowOff>
    </xdr:from>
    <xdr:to>
      <xdr:col>46</xdr:col>
      <xdr:colOff>38100</xdr:colOff>
      <xdr:row>76</xdr:row>
      <xdr:rowOff>17399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33926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7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125261</xdr:rowOff>
    </xdr:from>
    <xdr:to>
      <xdr:col>41</xdr:col>
      <xdr:colOff>101600</xdr:colOff>
      <xdr:row>78</xdr:row>
      <xdr:rowOff>55411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46538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144463</xdr:rowOff>
    </xdr:from>
    <xdr:to>
      <xdr:col>36</xdr:col>
      <xdr:colOff>165100</xdr:colOff>
      <xdr:row>78</xdr:row>
      <xdr:rowOff>74613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65740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96120</xdr:rowOff>
    </xdr:from>
    <xdr:to>
      <xdr:col>55</xdr:col>
      <xdr:colOff>0</xdr:colOff>
      <xdr:row>95</xdr:row>
      <xdr:rowOff>102619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212420"/>
          <a:ext cx="838200" cy="1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145334</xdr:rowOff>
    </xdr:from>
    <xdr:to>
      <xdr:col>50</xdr:col>
      <xdr:colOff>114300</xdr:colOff>
      <xdr:row>95</xdr:row>
      <xdr:rowOff>102619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090184"/>
          <a:ext cx="889000" cy="30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67233</xdr:rowOff>
    </xdr:from>
    <xdr:to>
      <xdr:col>45</xdr:col>
      <xdr:colOff>177800</xdr:colOff>
      <xdr:row>93</xdr:row>
      <xdr:rowOff>145334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840633"/>
          <a:ext cx="889000" cy="24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67233</xdr:rowOff>
    </xdr:from>
    <xdr:to>
      <xdr:col>41</xdr:col>
      <xdr:colOff>50800</xdr:colOff>
      <xdr:row>94</xdr:row>
      <xdr:rowOff>69700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840633"/>
          <a:ext cx="889000" cy="34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45320</xdr:rowOff>
    </xdr:from>
    <xdr:to>
      <xdr:col>55</xdr:col>
      <xdr:colOff>50800</xdr:colOff>
      <xdr:row>94</xdr:row>
      <xdr:rowOff>146920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1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68197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0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51819</xdr:rowOff>
    </xdr:from>
    <xdr:to>
      <xdr:col>50</xdr:col>
      <xdr:colOff>165100</xdr:colOff>
      <xdr:row>95</xdr:row>
      <xdr:rowOff>153419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3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144546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4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94534</xdr:rowOff>
    </xdr:from>
    <xdr:to>
      <xdr:col>46</xdr:col>
      <xdr:colOff>38100</xdr:colOff>
      <xdr:row>94</xdr:row>
      <xdr:rowOff>24684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0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41211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81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16433</xdr:rowOff>
    </xdr:from>
    <xdr:to>
      <xdr:col>41</xdr:col>
      <xdr:colOff>101600</xdr:colOff>
      <xdr:row>92</xdr:row>
      <xdr:rowOff>118033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7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134560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5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18900</xdr:rowOff>
    </xdr:from>
    <xdr:to>
      <xdr:col>36</xdr:col>
      <xdr:colOff>165100</xdr:colOff>
      <xdr:row>94</xdr:row>
      <xdr:rowOff>120500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1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137027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91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37192</xdr:rowOff>
    </xdr:from>
    <xdr:to>
      <xdr:col>85</xdr:col>
      <xdr:colOff>127000</xdr:colOff>
      <xdr:row>39</xdr:row>
      <xdr:rowOff>43117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23742"/>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35611</xdr:rowOff>
    </xdr:from>
    <xdr:to>
      <xdr:col>81</xdr:col>
      <xdr:colOff>50800</xdr:colOff>
      <xdr:row>39</xdr:row>
      <xdr:rowOff>43117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22161"/>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134176</xdr:rowOff>
    </xdr:from>
    <xdr:to>
      <xdr:col>76</xdr:col>
      <xdr:colOff>114300</xdr:colOff>
      <xdr:row>39</xdr:row>
      <xdr:rowOff>35611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49276"/>
          <a:ext cx="889000" cy="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83007</xdr:rowOff>
    </xdr:from>
    <xdr:to>
      <xdr:col>71</xdr:col>
      <xdr:colOff>177800</xdr:colOff>
      <xdr:row>38</xdr:row>
      <xdr:rowOff>134176</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598107"/>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157842</xdr:rowOff>
    </xdr:from>
    <xdr:to>
      <xdr:col>85</xdr:col>
      <xdr:colOff>177800</xdr:colOff>
      <xdr:row>39</xdr:row>
      <xdr:rowOff>87992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72769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8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163767</xdr:rowOff>
    </xdr:from>
    <xdr:to>
      <xdr:col>81</xdr:col>
      <xdr:colOff>101600</xdr:colOff>
      <xdr:row>39</xdr:row>
      <xdr:rowOff>93917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85044</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24333" y="677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156261</xdr:rowOff>
    </xdr:from>
    <xdr:to>
      <xdr:col>76</xdr:col>
      <xdr:colOff>165100</xdr:colOff>
      <xdr:row>39</xdr:row>
      <xdr:rowOff>86411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77538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83376</xdr:rowOff>
    </xdr:from>
    <xdr:to>
      <xdr:col>72</xdr:col>
      <xdr:colOff>38100</xdr:colOff>
      <xdr:row>39</xdr:row>
      <xdr:rowOff>13526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4653</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6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32207</xdr:rowOff>
    </xdr:from>
    <xdr:to>
      <xdr:col>67</xdr:col>
      <xdr:colOff>101600</xdr:colOff>
      <xdr:row>38</xdr:row>
      <xdr:rowOff>133807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150334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153204</xdr:rowOff>
    </xdr:from>
    <xdr:to>
      <xdr:col>85</xdr:col>
      <xdr:colOff>127000</xdr:colOff>
      <xdr:row>74</xdr:row>
      <xdr:rowOff>31964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669054"/>
          <a:ext cx="838200" cy="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31964</xdr:rowOff>
    </xdr:from>
    <xdr:to>
      <xdr:col>81</xdr:col>
      <xdr:colOff>50800</xdr:colOff>
      <xdr:row>74</xdr:row>
      <xdr:rowOff>91890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719264"/>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91890</xdr:rowOff>
    </xdr:from>
    <xdr:to>
      <xdr:col>76</xdr:col>
      <xdr:colOff>114300</xdr:colOff>
      <xdr:row>74</xdr:row>
      <xdr:rowOff>122424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779190"/>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122424</xdr:rowOff>
    </xdr:from>
    <xdr:to>
      <xdr:col>71</xdr:col>
      <xdr:colOff>177800</xdr:colOff>
      <xdr:row>74</xdr:row>
      <xdr:rowOff>123127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809724"/>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102404</xdr:rowOff>
    </xdr:from>
    <xdr:to>
      <xdr:col>85</xdr:col>
      <xdr:colOff>177800</xdr:colOff>
      <xdr:row>74</xdr:row>
      <xdr:rowOff>32554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6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125281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4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152614</xdr:rowOff>
    </xdr:from>
    <xdr:to>
      <xdr:col>81</xdr:col>
      <xdr:colOff>101600</xdr:colOff>
      <xdr:row>74</xdr:row>
      <xdr:rowOff>82764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6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99291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4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41090</xdr:rowOff>
    </xdr:from>
    <xdr:to>
      <xdr:col>76</xdr:col>
      <xdr:colOff>165100</xdr:colOff>
      <xdr:row>74</xdr:row>
      <xdr:rowOff>142690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7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159217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5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71624</xdr:rowOff>
    </xdr:from>
    <xdr:to>
      <xdr:col>72</xdr:col>
      <xdr:colOff>38100</xdr:colOff>
      <xdr:row>75</xdr:row>
      <xdr:rowOff>1774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18301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5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72327</xdr:rowOff>
    </xdr:from>
    <xdr:to>
      <xdr:col>67</xdr:col>
      <xdr:colOff>101600</xdr:colOff>
      <xdr:row>75</xdr:row>
      <xdr:rowOff>2477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19004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5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171075</xdr:rowOff>
    </xdr:from>
    <xdr:to>
      <xdr:col>85</xdr:col>
      <xdr:colOff>127000</xdr:colOff>
      <xdr:row>97</xdr:row>
      <xdr:rowOff>30068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630275"/>
          <a:ext cx="8382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155454</xdr:rowOff>
    </xdr:from>
    <xdr:to>
      <xdr:col>81</xdr:col>
      <xdr:colOff>50800</xdr:colOff>
      <xdr:row>97</xdr:row>
      <xdr:rowOff>30068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614654"/>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155454</xdr:rowOff>
    </xdr:from>
    <xdr:to>
      <xdr:col>76</xdr:col>
      <xdr:colOff>114300</xdr:colOff>
      <xdr:row>97</xdr:row>
      <xdr:rowOff>93427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614654"/>
          <a:ext cx="889000" cy="1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26829</xdr:rowOff>
    </xdr:from>
    <xdr:to>
      <xdr:col>71</xdr:col>
      <xdr:colOff>177800</xdr:colOff>
      <xdr:row>97</xdr:row>
      <xdr:rowOff>93427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657479"/>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120275</xdr:rowOff>
    </xdr:from>
    <xdr:to>
      <xdr:col>85</xdr:col>
      <xdr:colOff>177800</xdr:colOff>
      <xdr:row>97</xdr:row>
      <xdr:rowOff>50425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98702</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5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150718</xdr:rowOff>
    </xdr:from>
    <xdr:to>
      <xdr:col>81</xdr:col>
      <xdr:colOff>101600</xdr:colOff>
      <xdr:row>97</xdr:row>
      <xdr:rowOff>80868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71995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7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104654</xdr:rowOff>
    </xdr:from>
    <xdr:to>
      <xdr:col>76</xdr:col>
      <xdr:colOff>165100</xdr:colOff>
      <xdr:row>97</xdr:row>
      <xdr:rowOff>34804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51331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3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42627</xdr:rowOff>
    </xdr:from>
    <xdr:to>
      <xdr:col>72</xdr:col>
      <xdr:colOff>38100</xdr:colOff>
      <xdr:row>97</xdr:row>
      <xdr:rowOff>144227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6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160754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4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147479</xdr:rowOff>
    </xdr:from>
    <xdr:to>
      <xdr:col>67</xdr:col>
      <xdr:colOff>101600</xdr:colOff>
      <xdr:row>97</xdr:row>
      <xdr:rowOff>77629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94156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3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95752</xdr:rowOff>
    </xdr:from>
    <xdr:to>
      <xdr:col>116</xdr:col>
      <xdr:colOff>63500</xdr:colOff>
      <xdr:row>34</xdr:row>
      <xdr:rowOff>134099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5925052"/>
          <a:ext cx="8382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107696</xdr:rowOff>
    </xdr:from>
    <xdr:to>
      <xdr:col>111</xdr:col>
      <xdr:colOff>177800</xdr:colOff>
      <xdr:row>34</xdr:row>
      <xdr:rowOff>134099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593699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107696</xdr:rowOff>
    </xdr:from>
    <xdr:to>
      <xdr:col>107</xdr:col>
      <xdr:colOff>50800</xdr:colOff>
      <xdr:row>34</xdr:row>
      <xdr:rowOff>133071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936996"/>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133071</xdr:rowOff>
    </xdr:from>
    <xdr:to>
      <xdr:col>102</xdr:col>
      <xdr:colOff>114300</xdr:colOff>
      <xdr:row>35</xdr:row>
      <xdr:rowOff>826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5962371"/>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44952</xdr:rowOff>
    </xdr:from>
    <xdr:to>
      <xdr:col>116</xdr:col>
      <xdr:colOff>114300</xdr:colOff>
      <xdr:row>34</xdr:row>
      <xdr:rowOff>146552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8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67829</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7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83299</xdr:rowOff>
    </xdr:from>
    <xdr:to>
      <xdr:col>112</xdr:col>
      <xdr:colOff>38100</xdr:colOff>
      <xdr:row>35</xdr:row>
      <xdr:rowOff>13449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9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29976</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68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56896</xdr:rowOff>
    </xdr:from>
    <xdr:to>
      <xdr:col>107</xdr:col>
      <xdr:colOff>101600</xdr:colOff>
      <xdr:row>34</xdr:row>
      <xdr:rowOff>158496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3573</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56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82271</xdr:rowOff>
    </xdr:from>
    <xdr:to>
      <xdr:col>102</xdr:col>
      <xdr:colOff>165100</xdr:colOff>
      <xdr:row>35</xdr:row>
      <xdr:rowOff>12421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9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28948</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278111" y="56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121476</xdr:rowOff>
    </xdr:from>
    <xdr:to>
      <xdr:col>98</xdr:col>
      <xdr:colOff>38100</xdr:colOff>
      <xdr:row>35</xdr:row>
      <xdr:rowOff>51626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9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68153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72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125390</xdr:rowOff>
    </xdr:from>
    <xdr:to>
      <xdr:col>116</xdr:col>
      <xdr:colOff>63500</xdr:colOff>
      <xdr:row>53</xdr:row>
      <xdr:rowOff>148433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212240"/>
          <a:ext cx="8382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148433</xdr:rowOff>
    </xdr:from>
    <xdr:to>
      <xdr:col>111</xdr:col>
      <xdr:colOff>177800</xdr:colOff>
      <xdr:row>54</xdr:row>
      <xdr:rowOff>150490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235283"/>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139654</xdr:rowOff>
    </xdr:from>
    <xdr:to>
      <xdr:col>107</xdr:col>
      <xdr:colOff>50800</xdr:colOff>
      <xdr:row>54</xdr:row>
      <xdr:rowOff>150490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397954"/>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139654</xdr:rowOff>
    </xdr:from>
    <xdr:to>
      <xdr:col>102</xdr:col>
      <xdr:colOff>114300</xdr:colOff>
      <xdr:row>55</xdr:row>
      <xdr:rowOff>126716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397954"/>
          <a:ext cx="889000" cy="15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74590</xdr:rowOff>
    </xdr:from>
    <xdr:to>
      <xdr:col>116</xdr:col>
      <xdr:colOff>114300</xdr:colOff>
      <xdr:row>54</xdr:row>
      <xdr:rowOff>4740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1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97467</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0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97633</xdr:rowOff>
    </xdr:from>
    <xdr:to>
      <xdr:col>112</xdr:col>
      <xdr:colOff>38100</xdr:colOff>
      <xdr:row>54</xdr:row>
      <xdr:rowOff>27783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1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44310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9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99690</xdr:rowOff>
    </xdr:from>
    <xdr:to>
      <xdr:col>107</xdr:col>
      <xdr:colOff>101600</xdr:colOff>
      <xdr:row>55</xdr:row>
      <xdr:rowOff>29840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3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46367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1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88854</xdr:rowOff>
    </xdr:from>
    <xdr:to>
      <xdr:col>102</xdr:col>
      <xdr:colOff>165100</xdr:colOff>
      <xdr:row>55</xdr:row>
      <xdr:rowOff>19004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3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35531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1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75916</xdr:rowOff>
    </xdr:from>
    <xdr:to>
      <xdr:col>98</xdr:col>
      <xdr:colOff>38100</xdr:colOff>
      <xdr:row>56</xdr:row>
      <xdr:rowOff>6066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22593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2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9436</xdr:rowOff>
    </xdr:from>
    <xdr:to>
      <xdr:col>116</xdr:col>
      <xdr:colOff>63500</xdr:colOff>
      <xdr:row>74</xdr:row>
      <xdr:rowOff>94476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696736"/>
          <a:ext cx="8382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94476</xdr:rowOff>
    </xdr:from>
    <xdr:to>
      <xdr:col>111</xdr:col>
      <xdr:colOff>177800</xdr:colOff>
      <xdr:row>74</xdr:row>
      <xdr:rowOff>129070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81776"/>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129070</xdr:rowOff>
    </xdr:from>
    <xdr:to>
      <xdr:col>107</xdr:col>
      <xdr:colOff>50800</xdr:colOff>
      <xdr:row>75</xdr:row>
      <xdr:rowOff>28563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16370"/>
          <a:ext cx="8890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28563</xdr:rowOff>
    </xdr:from>
    <xdr:to>
      <xdr:col>102</xdr:col>
      <xdr:colOff>114300</xdr:colOff>
      <xdr:row>75</xdr:row>
      <xdr:rowOff>117031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87313"/>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130086</xdr:rowOff>
    </xdr:from>
    <xdr:to>
      <xdr:col>116</xdr:col>
      <xdr:colOff>114300</xdr:colOff>
      <xdr:row>74</xdr:row>
      <xdr:rowOff>60236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6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152963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43676</xdr:rowOff>
    </xdr:from>
    <xdr:to>
      <xdr:col>112</xdr:col>
      <xdr:colOff>38100</xdr:colOff>
      <xdr:row>74</xdr:row>
      <xdr:rowOff>145276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161803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78270</xdr:rowOff>
    </xdr:from>
    <xdr:to>
      <xdr:col>107</xdr:col>
      <xdr:colOff>101600</xdr:colOff>
      <xdr:row>75</xdr:row>
      <xdr:rowOff>8420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24947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149213</xdr:rowOff>
    </xdr:from>
    <xdr:to>
      <xdr:col>102</xdr:col>
      <xdr:colOff>165100</xdr:colOff>
      <xdr:row>75</xdr:row>
      <xdr:rowOff>79363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70490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66231</xdr:rowOff>
    </xdr:from>
    <xdr:to>
      <xdr:col>98</xdr:col>
      <xdr:colOff>38100</xdr:colOff>
      <xdr:row>75</xdr:row>
      <xdr:rowOff>167832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24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158957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人当たり約</a:t>
          </a:r>
          <a:r>
            <a:rPr kumimoji="1" lang="en-US" altLang="ja-JP" sz="1200">
              <a:latin typeface="ＭＳ Ｐゴシック" panose="020B0600070205080204" pitchFamily="50" charset="-128"/>
              <a:ea typeface="ＭＳ Ｐゴシック" panose="020B0600070205080204" pitchFamily="50" charset="-128"/>
            </a:rPr>
            <a:t>664,000</a:t>
          </a:r>
          <a:r>
            <a:rPr kumimoji="1" lang="ja-JP" altLang="en-US" sz="1200">
              <a:latin typeface="ＭＳ Ｐゴシック" panose="020B0600070205080204" pitchFamily="50" charset="-128"/>
              <a:ea typeface="ＭＳ Ｐゴシック" panose="020B0600070205080204" pitchFamily="50" charset="-128"/>
            </a:rPr>
            <a:t>円となっている。令和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年度決算で一番大きな割合を占めるのは扶助費であり、住民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114,113</a:t>
          </a:r>
          <a:r>
            <a:rPr kumimoji="1" lang="ja-JP" altLang="en-US" sz="1200">
              <a:latin typeface="ＭＳ Ｐゴシック" panose="020B0600070205080204" pitchFamily="50" charset="-128"/>
              <a:ea typeface="ＭＳ Ｐゴシック" panose="020B0600070205080204" pitchFamily="50" charset="-128"/>
            </a:rPr>
            <a:t>円で類似団体平均を少し上回っている。扶助費は前年度から</a:t>
          </a:r>
          <a:r>
            <a:rPr kumimoji="1" lang="en-US" altLang="ja-JP" sz="1200">
              <a:latin typeface="ＭＳ Ｐゴシック" panose="020B0600070205080204" pitchFamily="50" charset="-128"/>
              <a:ea typeface="ＭＳ Ｐゴシック" panose="020B0600070205080204" pitchFamily="50" charset="-128"/>
            </a:rPr>
            <a:t>7,572</a:t>
          </a:r>
          <a:r>
            <a:rPr kumimoji="1" lang="ja-JP" altLang="en-US" sz="1200">
              <a:latin typeface="ＭＳ Ｐゴシック" panose="020B0600070205080204" pitchFamily="50" charset="-128"/>
              <a:ea typeface="ＭＳ Ｐゴシック" panose="020B0600070205080204" pitchFamily="50" charset="-128"/>
            </a:rPr>
            <a:t>円減少しており、子育て世帯への臨時特別給付金などの減少によるものである。次に大きな割合を占めているのは人件費であり、住民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111,051</a:t>
          </a:r>
          <a:r>
            <a:rPr kumimoji="1" lang="ja-JP" altLang="en-US" sz="1200">
              <a:latin typeface="ＭＳ Ｐゴシック" panose="020B0600070205080204" pitchFamily="50" charset="-128"/>
              <a:ea typeface="ＭＳ Ｐゴシック" panose="020B0600070205080204" pitchFamily="50" charset="-128"/>
            </a:rPr>
            <a:t>円で、類似団体平均を</a:t>
          </a:r>
          <a:r>
            <a:rPr kumimoji="1" lang="en-US" altLang="ja-JP" sz="1200">
              <a:latin typeface="ＭＳ Ｐゴシック" panose="020B0600070205080204" pitchFamily="50" charset="-128"/>
              <a:ea typeface="ＭＳ Ｐゴシック" panose="020B0600070205080204" pitchFamily="50" charset="-128"/>
            </a:rPr>
            <a:t>24,196</a:t>
          </a:r>
          <a:r>
            <a:rPr kumimoji="1" lang="ja-JP" altLang="en-US" sz="1200">
              <a:latin typeface="ＭＳ Ｐゴシック" panose="020B0600070205080204" pitchFamily="50" charset="-128"/>
              <a:ea typeface="ＭＳ Ｐゴシック" panose="020B0600070205080204" pitchFamily="50" charset="-128"/>
            </a:rPr>
            <a:t>円上回っており高い水準となっている。これは、消防業務を単独で運営しているほか、会計年度任用職員の任用、福祉施設の直営施設があることなどが要因である。引き続き第３次横手市定員適正化計画に基づき、毎年の新規採用職員数の抑制などにより人件費の削減に努める。普通建設事業費は、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87,843</a:t>
          </a:r>
          <a:r>
            <a:rPr kumimoji="1" lang="ja-JP" altLang="en-US" sz="1200">
              <a:latin typeface="ＭＳ Ｐゴシック" panose="020B0600070205080204" pitchFamily="50" charset="-128"/>
              <a:ea typeface="ＭＳ Ｐゴシック" panose="020B0600070205080204" pitchFamily="50" charset="-128"/>
            </a:rPr>
            <a:t>円で、前年度から</a:t>
          </a:r>
          <a:r>
            <a:rPr kumimoji="1" lang="en-US" altLang="ja-JP" sz="1200">
              <a:latin typeface="ＭＳ Ｐゴシック" panose="020B0600070205080204" pitchFamily="50" charset="-128"/>
              <a:ea typeface="ＭＳ Ｐゴシック" panose="020B0600070205080204" pitchFamily="50" charset="-128"/>
            </a:rPr>
            <a:t>5,482</a:t>
          </a:r>
          <a:r>
            <a:rPr kumimoji="1" lang="ja-JP" altLang="en-US" sz="1200">
              <a:latin typeface="ＭＳ Ｐゴシック" panose="020B0600070205080204" pitchFamily="50" charset="-128"/>
              <a:ea typeface="ＭＳ Ｐゴシック" panose="020B0600070205080204" pitchFamily="50" charset="-128"/>
            </a:rPr>
            <a:t>円減少しているものの、類似団体と比較して依然高い水準となっている。小学校統合事業などの大型事業の終了により前々年度から減少傾向にあるが、今後は駅前市街地再開発事業や体育館・市民会館の建て替えなど、大規模な建設事業が控えており、また、昨今の資材高騰の影響もあり普通建設事業費は膨らむと想定している。物件費は、今年度は住民１人当たり</a:t>
          </a:r>
          <a:r>
            <a:rPr kumimoji="1" lang="en-US" altLang="ja-JP" sz="1200">
              <a:latin typeface="ＭＳ Ｐゴシック" panose="020B0600070205080204" pitchFamily="50" charset="-128"/>
              <a:ea typeface="ＭＳ Ｐゴシック" panose="020B0600070205080204" pitchFamily="50" charset="-128"/>
            </a:rPr>
            <a:t>81,780</a:t>
          </a:r>
          <a:r>
            <a:rPr kumimoji="1" lang="ja-JP" altLang="en-US" sz="1200">
              <a:latin typeface="ＭＳ Ｐゴシック" panose="020B0600070205080204" pitchFamily="50" charset="-128"/>
              <a:ea typeface="ＭＳ Ｐゴシック" panose="020B0600070205080204" pitchFamily="50" charset="-128"/>
            </a:rPr>
            <a:t>円で前年度から横ばいで類似団体と同等の決算額となっている。補助費は、</a:t>
          </a:r>
          <a:r>
            <a:rPr kumimoji="1" lang="en-US" altLang="ja-JP" sz="1200">
              <a:latin typeface="ＭＳ Ｐゴシック" panose="020B0600070205080204" pitchFamily="50" charset="-128"/>
              <a:ea typeface="ＭＳ Ｐゴシック" panose="020B0600070205080204" pitchFamily="50" charset="-128"/>
            </a:rPr>
            <a:t>62,870</a:t>
          </a:r>
          <a:r>
            <a:rPr kumimoji="1" lang="ja-JP" altLang="en-US" sz="1200">
              <a:latin typeface="ＭＳ Ｐゴシック" panose="020B0600070205080204" pitchFamily="50" charset="-128"/>
              <a:ea typeface="ＭＳ Ｐゴシック" panose="020B0600070205080204" pitchFamily="50" charset="-128"/>
            </a:rPr>
            <a:t>円となっており、前年度とほぼ同額で類似団体を下回っている。これは消防業務などを単独で運営しており、広域組織への負担金が抑えられていることによる。維持補修費は</a:t>
          </a:r>
          <a:r>
            <a:rPr kumimoji="1" lang="en-US" altLang="ja-JP" sz="1200">
              <a:latin typeface="ＭＳ Ｐゴシック" panose="020B0600070205080204" pitchFamily="50" charset="-128"/>
              <a:ea typeface="ＭＳ Ｐゴシック" panose="020B0600070205080204" pitchFamily="50" charset="-128"/>
            </a:rPr>
            <a:t>22,752</a:t>
          </a:r>
          <a:r>
            <a:rPr kumimoji="1" lang="ja-JP" altLang="en-US" sz="1200">
              <a:latin typeface="ＭＳ Ｐゴシック" panose="020B0600070205080204" pitchFamily="50" charset="-128"/>
              <a:ea typeface="ＭＳ Ｐゴシック" panose="020B0600070205080204" pitchFamily="50" charset="-128"/>
            </a:rPr>
            <a:t>円で前年度から減少している。令和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豪雪に比べ降雪量が少なく除排雪経費が大幅に減額となったことが主な要因だが、降雪量が例年並みだった一方で、物価高騰などの影響により排雪経費がかかり増し、例年を上回っている。また、類似団体との比較は豪雪地帯であるという地域特性による除排雪経費が要因となり</a:t>
          </a:r>
          <a:r>
            <a:rPr kumimoji="1" lang="en-US" altLang="ja-JP" sz="1200">
              <a:latin typeface="ＭＳ Ｐゴシック" panose="020B0600070205080204" pitchFamily="50" charset="-128"/>
              <a:ea typeface="ＭＳ Ｐゴシック" panose="020B0600070205080204" pitchFamily="50" charset="-128"/>
            </a:rPr>
            <a:t>13,766</a:t>
          </a:r>
          <a:r>
            <a:rPr kumimoji="1" lang="ja-JP" altLang="en-US" sz="1200">
              <a:latin typeface="ＭＳ Ｐゴシック" panose="020B0600070205080204" pitchFamily="50" charset="-128"/>
              <a:ea typeface="ＭＳ Ｐゴシック" panose="020B0600070205080204" pitchFamily="50" charset="-128"/>
            </a:rPr>
            <a:t>円上回っている。災害復旧事業費は、大きな災害がなかったことから、低い水準となっている。積立金は、財政調整基金・ふるさと応援基金の積立が前年度から増となったことにより、前年度比較で</a:t>
          </a:r>
          <a:r>
            <a:rPr kumimoji="1" lang="en-US" altLang="ja-JP" sz="1200">
              <a:latin typeface="ＭＳ Ｐゴシック" panose="020B0600070205080204" pitchFamily="50" charset="-128"/>
              <a:ea typeface="ＭＳ Ｐゴシック" panose="020B0600070205080204" pitchFamily="50" charset="-128"/>
            </a:rPr>
            <a:t>1,598</a:t>
          </a:r>
          <a:r>
            <a:rPr kumimoji="1" lang="ja-JP" altLang="en-US" sz="12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84,294
83,912
692.80
59,150,500
55,976,753
2,991,517
30,299,598
64,370,666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12827</xdr:rowOff>
    </xdr:from>
    <xdr:to>
      <xdr:col>24</xdr:col>
      <xdr:colOff>63500</xdr:colOff>
      <xdr:row>36</xdr:row>
      <xdr:rowOff>108458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5027"/>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82169</xdr:rowOff>
    </xdr:from>
    <xdr:to>
      <xdr:col>19</xdr:col>
      <xdr:colOff>177800</xdr:colOff>
      <xdr:row>36</xdr:row>
      <xdr:rowOff>108458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5436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41783</xdr:rowOff>
    </xdr:from>
    <xdr:to>
      <xdr:col>15</xdr:col>
      <xdr:colOff>50800</xdr:colOff>
      <xdr:row>36</xdr:row>
      <xdr:rowOff>82169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3983"/>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41783</xdr:rowOff>
    </xdr:from>
    <xdr:to>
      <xdr:col>10</xdr:col>
      <xdr:colOff>114300</xdr:colOff>
      <xdr:row>36</xdr:row>
      <xdr:rowOff>74549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1398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133477</xdr:rowOff>
    </xdr:from>
    <xdr:to>
      <xdr:col>24</xdr:col>
      <xdr:colOff>114300</xdr:colOff>
      <xdr:row>36</xdr:row>
      <xdr:rowOff>63627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156354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57658</xdr:rowOff>
    </xdr:from>
    <xdr:to>
      <xdr:col>20</xdr:col>
      <xdr:colOff>38100</xdr:colOff>
      <xdr:row>36</xdr:row>
      <xdr:rowOff>159258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150385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31369</xdr:rowOff>
    </xdr:from>
    <xdr:to>
      <xdr:col>15</xdr:col>
      <xdr:colOff>101600</xdr:colOff>
      <xdr:row>36</xdr:row>
      <xdr:rowOff>132969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124096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162433</xdr:rowOff>
    </xdr:from>
    <xdr:to>
      <xdr:col>10</xdr:col>
      <xdr:colOff>165100</xdr:colOff>
      <xdr:row>36</xdr:row>
      <xdr:rowOff>92583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83710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23749</xdr:rowOff>
    </xdr:from>
    <xdr:to>
      <xdr:col>6</xdr:col>
      <xdr:colOff>38100</xdr:colOff>
      <xdr:row>36</xdr:row>
      <xdr:rowOff>125349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116476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37455</xdr:rowOff>
    </xdr:from>
    <xdr:to>
      <xdr:col>24</xdr:col>
      <xdr:colOff>63500</xdr:colOff>
      <xdr:row>55</xdr:row>
      <xdr:rowOff>83724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67205"/>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117473</xdr:rowOff>
    </xdr:from>
    <xdr:to>
      <xdr:col>19</xdr:col>
      <xdr:colOff>177800</xdr:colOff>
      <xdr:row>55</xdr:row>
      <xdr:rowOff>83724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89973"/>
          <a:ext cx="889000" cy="8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117473</xdr:rowOff>
    </xdr:from>
    <xdr:to>
      <xdr:col>15</xdr:col>
      <xdr:colOff>50800</xdr:colOff>
      <xdr:row>55</xdr:row>
      <xdr:rowOff>105684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89973"/>
          <a:ext cx="889000" cy="8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93683</xdr:rowOff>
    </xdr:from>
    <xdr:to>
      <xdr:col>10</xdr:col>
      <xdr:colOff>114300</xdr:colOff>
      <xdr:row>55</xdr:row>
      <xdr:rowOff>105684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52343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158105</xdr:rowOff>
    </xdr:from>
    <xdr:to>
      <xdr:col>24</xdr:col>
      <xdr:colOff>114300</xdr:colOff>
      <xdr:row>55</xdr:row>
      <xdr:rowOff>88255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136532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32924</xdr:rowOff>
    </xdr:from>
    <xdr:to>
      <xdr:col>20</xdr:col>
      <xdr:colOff>38100</xdr:colOff>
      <xdr:row>55</xdr:row>
      <xdr:rowOff>134524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125651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66673</xdr:rowOff>
    </xdr:from>
    <xdr:to>
      <xdr:col>15</xdr:col>
      <xdr:colOff>101600</xdr:colOff>
      <xdr:row>50</xdr:row>
      <xdr:rowOff>168273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13350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41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54884</xdr:rowOff>
    </xdr:from>
    <xdr:to>
      <xdr:col>10</xdr:col>
      <xdr:colOff>165100</xdr:colOff>
      <xdr:row>55</xdr:row>
      <xdr:rowOff>156484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42883</xdr:rowOff>
    </xdr:from>
    <xdr:to>
      <xdr:col>6</xdr:col>
      <xdr:colOff>38100</xdr:colOff>
      <xdr:row>55</xdr:row>
      <xdr:rowOff>144483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161010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2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116954</xdr:rowOff>
    </xdr:from>
    <xdr:to>
      <xdr:col>24</xdr:col>
      <xdr:colOff>63500</xdr:colOff>
      <xdr:row>75</xdr:row>
      <xdr:rowOff>117805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75704"/>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117805</xdr:rowOff>
    </xdr:from>
    <xdr:to>
      <xdr:col>19</xdr:col>
      <xdr:colOff>177800</xdr:colOff>
      <xdr:row>77</xdr:row>
      <xdr:rowOff>9513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6555"/>
          <a:ext cx="889000" cy="2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126225</xdr:rowOff>
    </xdr:from>
    <xdr:to>
      <xdr:col>15</xdr:col>
      <xdr:colOff>50800</xdr:colOff>
      <xdr:row>77</xdr:row>
      <xdr:rowOff>9513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56425"/>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126225</xdr:rowOff>
    </xdr:from>
    <xdr:to>
      <xdr:col>10</xdr:col>
      <xdr:colOff>114300</xdr:colOff>
      <xdr:row>77</xdr:row>
      <xdr:rowOff>114160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6425"/>
          <a:ext cx="8890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66154</xdr:rowOff>
    </xdr:from>
    <xdr:to>
      <xdr:col>24</xdr:col>
      <xdr:colOff>114300</xdr:colOff>
      <xdr:row>75</xdr:row>
      <xdr:rowOff>167754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89031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67005</xdr:rowOff>
    </xdr:from>
    <xdr:to>
      <xdr:col>20</xdr:col>
      <xdr:colOff>38100</xdr:colOff>
      <xdr:row>75</xdr:row>
      <xdr:rowOff>168605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159732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130163</xdr:rowOff>
    </xdr:from>
    <xdr:to>
      <xdr:col>15</xdr:col>
      <xdr:colOff>101600</xdr:colOff>
      <xdr:row>77</xdr:row>
      <xdr:rowOff>60313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76840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75425</xdr:rowOff>
    </xdr:from>
    <xdr:to>
      <xdr:col>10</xdr:col>
      <xdr:colOff>165100</xdr:colOff>
      <xdr:row>77</xdr:row>
      <xdr:rowOff>5575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8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63360</xdr:rowOff>
    </xdr:from>
    <xdr:to>
      <xdr:col>6</xdr:col>
      <xdr:colOff>38100</xdr:colOff>
      <xdr:row>77</xdr:row>
      <xdr:rowOff>164960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156159</xdr:rowOff>
    </xdr:from>
    <xdr:to>
      <xdr:col>24</xdr:col>
      <xdr:colOff>63500</xdr:colOff>
      <xdr:row>95</xdr:row>
      <xdr:rowOff>170295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43909"/>
          <a:ext cx="8382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156159</xdr:rowOff>
    </xdr:from>
    <xdr:to>
      <xdr:col>19</xdr:col>
      <xdr:colOff>177800</xdr:colOff>
      <xdr:row>96</xdr:row>
      <xdr:rowOff>142863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43909"/>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88988</xdr:rowOff>
    </xdr:from>
    <xdr:to>
      <xdr:col>15</xdr:col>
      <xdr:colOff>50800</xdr:colOff>
      <xdr:row>96</xdr:row>
      <xdr:rowOff>142863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48188"/>
          <a:ext cx="889000" cy="5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88988</xdr:rowOff>
    </xdr:from>
    <xdr:to>
      <xdr:col>10</xdr:col>
      <xdr:colOff>114300</xdr:colOff>
      <xdr:row>97</xdr:row>
      <xdr:rowOff>63748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48188"/>
          <a:ext cx="889000" cy="1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119495</xdr:rowOff>
    </xdr:from>
    <xdr:to>
      <xdr:col>24</xdr:col>
      <xdr:colOff>114300</xdr:colOff>
      <xdr:row>96</xdr:row>
      <xdr:rowOff>49645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97922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105359</xdr:rowOff>
    </xdr:from>
    <xdr:to>
      <xdr:col>20</xdr:col>
      <xdr:colOff>38100</xdr:colOff>
      <xdr:row>96</xdr:row>
      <xdr:rowOff>35509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26636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92063</xdr:rowOff>
    </xdr:from>
    <xdr:to>
      <xdr:col>15</xdr:col>
      <xdr:colOff>101600</xdr:colOff>
      <xdr:row>97</xdr:row>
      <xdr:rowOff>22213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38188</xdr:rowOff>
    </xdr:from>
    <xdr:to>
      <xdr:col>10</xdr:col>
      <xdr:colOff>165100</xdr:colOff>
      <xdr:row>96</xdr:row>
      <xdr:rowOff>139788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156315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7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12948</xdr:rowOff>
    </xdr:from>
    <xdr:to>
      <xdr:col>6</xdr:col>
      <xdr:colOff>38100</xdr:colOff>
      <xdr:row>97</xdr:row>
      <xdr:rowOff>114548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105675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96875</xdr:rowOff>
    </xdr:from>
    <xdr:to>
      <xdr:col>55</xdr:col>
      <xdr:colOff>0</xdr:colOff>
      <xdr:row>38</xdr:row>
      <xdr:rowOff>98247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1197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65041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8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94666</xdr:rowOff>
    </xdr:from>
    <xdr:to>
      <xdr:col>50</xdr:col>
      <xdr:colOff>114300</xdr:colOff>
      <xdr:row>38</xdr:row>
      <xdr:rowOff>98247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0976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94666</xdr:rowOff>
    </xdr:from>
    <xdr:to>
      <xdr:col>45</xdr:col>
      <xdr:colOff>177800</xdr:colOff>
      <xdr:row>38</xdr:row>
      <xdr:rowOff>103124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0976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103124</xdr:rowOff>
    </xdr:from>
    <xdr:to>
      <xdr:col>41</xdr:col>
      <xdr:colOff>50800</xdr:colOff>
      <xdr:row>38</xdr:row>
      <xdr:rowOff>108458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182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46075</xdr:rowOff>
    </xdr:from>
    <xdr:to>
      <xdr:col>55</xdr:col>
      <xdr:colOff>50800</xdr:colOff>
      <xdr:row>38</xdr:row>
      <xdr:rowOff>147675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5452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4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47447</xdr:rowOff>
    </xdr:from>
    <xdr:to>
      <xdr:col>50</xdr:col>
      <xdr:colOff>165100</xdr:colOff>
      <xdr:row>38</xdr:row>
      <xdr:rowOff>149047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165574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43866</xdr:rowOff>
    </xdr:from>
    <xdr:to>
      <xdr:col>46</xdr:col>
      <xdr:colOff>38100</xdr:colOff>
      <xdr:row>38</xdr:row>
      <xdr:rowOff>145466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161993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170451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4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57658</xdr:rowOff>
    </xdr:from>
    <xdr:to>
      <xdr:col>36</xdr:col>
      <xdr:colOff>165100</xdr:colOff>
      <xdr:row>38</xdr:row>
      <xdr:rowOff>159258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4335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14884</xdr:rowOff>
    </xdr:from>
    <xdr:to>
      <xdr:col>55</xdr:col>
      <xdr:colOff>0</xdr:colOff>
      <xdr:row>54</xdr:row>
      <xdr:rowOff>21495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8930284"/>
          <a:ext cx="838200" cy="34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14884</xdr:rowOff>
    </xdr:from>
    <xdr:to>
      <xdr:col>50</xdr:col>
      <xdr:colOff>114300</xdr:colOff>
      <xdr:row>54</xdr:row>
      <xdr:rowOff>105467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8930284"/>
          <a:ext cx="889000" cy="4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150654</xdr:rowOff>
    </xdr:from>
    <xdr:to>
      <xdr:col>45</xdr:col>
      <xdr:colOff>177800</xdr:colOff>
      <xdr:row>54</xdr:row>
      <xdr:rowOff>105467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237504"/>
          <a:ext cx="889000" cy="1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150654</xdr:rowOff>
    </xdr:from>
    <xdr:to>
      <xdr:col>41</xdr:col>
      <xdr:colOff>50800</xdr:colOff>
      <xdr:row>54</xdr:row>
      <xdr:rowOff>29763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237504"/>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142145</xdr:rowOff>
    </xdr:from>
    <xdr:to>
      <xdr:col>55</xdr:col>
      <xdr:colOff>50800</xdr:colOff>
      <xdr:row>54</xdr:row>
      <xdr:rowOff>72295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165022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8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135534</xdr:rowOff>
    </xdr:from>
    <xdr:to>
      <xdr:col>50</xdr:col>
      <xdr:colOff>165100</xdr:colOff>
      <xdr:row>52</xdr:row>
      <xdr:rowOff>65684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88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82211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6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54667</xdr:rowOff>
    </xdr:from>
    <xdr:to>
      <xdr:col>46</xdr:col>
      <xdr:colOff>38100</xdr:colOff>
      <xdr:row>54</xdr:row>
      <xdr:rowOff>156267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99854</xdr:rowOff>
    </xdr:from>
    <xdr:to>
      <xdr:col>41</xdr:col>
      <xdr:colOff>101600</xdr:colOff>
      <xdr:row>54</xdr:row>
      <xdr:rowOff>30004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1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46531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9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150413</xdr:rowOff>
    </xdr:from>
    <xdr:to>
      <xdr:col>36</xdr:col>
      <xdr:colOff>165100</xdr:colOff>
      <xdr:row>54</xdr:row>
      <xdr:rowOff>80563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97090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0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165281</xdr:rowOff>
    </xdr:from>
    <xdr:to>
      <xdr:col>55</xdr:col>
      <xdr:colOff>0</xdr:colOff>
      <xdr:row>75</xdr:row>
      <xdr:rowOff>5992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852581"/>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43139</xdr:rowOff>
    </xdr:from>
    <xdr:to>
      <xdr:col>50</xdr:col>
      <xdr:colOff>114300</xdr:colOff>
      <xdr:row>75</xdr:row>
      <xdr:rowOff>5992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730439"/>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43139</xdr:rowOff>
    </xdr:from>
    <xdr:to>
      <xdr:col>45</xdr:col>
      <xdr:colOff>177800</xdr:colOff>
      <xdr:row>75</xdr:row>
      <xdr:rowOff>92723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730439"/>
          <a:ext cx="889000" cy="22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92723</xdr:rowOff>
    </xdr:from>
    <xdr:to>
      <xdr:col>41</xdr:col>
      <xdr:colOff>50800</xdr:colOff>
      <xdr:row>75</xdr:row>
      <xdr:rowOff>142786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951473"/>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114481</xdr:rowOff>
    </xdr:from>
    <xdr:to>
      <xdr:col>55</xdr:col>
      <xdr:colOff>50800</xdr:colOff>
      <xdr:row>75</xdr:row>
      <xdr:rowOff>44631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137358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126642</xdr:rowOff>
    </xdr:from>
    <xdr:to>
      <xdr:col>50</xdr:col>
      <xdr:colOff>165100</xdr:colOff>
      <xdr:row>75</xdr:row>
      <xdr:rowOff>56792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73319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5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163789</xdr:rowOff>
    </xdr:from>
    <xdr:to>
      <xdr:col>46</xdr:col>
      <xdr:colOff>38100</xdr:colOff>
      <xdr:row>74</xdr:row>
      <xdr:rowOff>93939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6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110466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45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41923</xdr:rowOff>
    </xdr:from>
    <xdr:to>
      <xdr:col>41</xdr:col>
      <xdr:colOff>101600</xdr:colOff>
      <xdr:row>75</xdr:row>
      <xdr:rowOff>143523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9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160050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6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91986</xdr:rowOff>
    </xdr:from>
    <xdr:to>
      <xdr:col>36</xdr:col>
      <xdr:colOff>165100</xdr:colOff>
      <xdr:row>76</xdr:row>
      <xdr:rowOff>22135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950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38663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7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45593</xdr:rowOff>
    </xdr:from>
    <xdr:to>
      <xdr:col>55</xdr:col>
      <xdr:colOff>0</xdr:colOff>
      <xdr:row>92</xdr:row>
      <xdr:rowOff>62751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818993"/>
          <a:ext cx="8382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62751</xdr:rowOff>
    </xdr:from>
    <xdr:to>
      <xdr:col>50</xdr:col>
      <xdr:colOff>114300</xdr:colOff>
      <xdr:row>93</xdr:row>
      <xdr:rowOff>109207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836151"/>
          <a:ext cx="889000" cy="2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109207</xdr:rowOff>
    </xdr:from>
    <xdr:to>
      <xdr:col>45</xdr:col>
      <xdr:colOff>177800</xdr:colOff>
      <xdr:row>94</xdr:row>
      <xdr:rowOff>80607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054057"/>
          <a:ext cx="8890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80607</xdr:rowOff>
    </xdr:from>
    <xdr:to>
      <xdr:col>41</xdr:col>
      <xdr:colOff>50800</xdr:colOff>
      <xdr:row>94</xdr:row>
      <xdr:rowOff>103023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196907"/>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166243</xdr:rowOff>
    </xdr:from>
    <xdr:to>
      <xdr:col>55</xdr:col>
      <xdr:colOff>50800</xdr:colOff>
      <xdr:row>92</xdr:row>
      <xdr:rowOff>96393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7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17670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6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11951</xdr:rowOff>
    </xdr:from>
    <xdr:to>
      <xdr:col>50</xdr:col>
      <xdr:colOff>165100</xdr:colOff>
      <xdr:row>92</xdr:row>
      <xdr:rowOff>113551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7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130078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56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58407</xdr:rowOff>
    </xdr:from>
    <xdr:to>
      <xdr:col>46</xdr:col>
      <xdr:colOff>38100</xdr:colOff>
      <xdr:row>93</xdr:row>
      <xdr:rowOff>160007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0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5084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7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29807</xdr:rowOff>
    </xdr:from>
    <xdr:to>
      <xdr:col>41</xdr:col>
      <xdr:colOff>101600</xdr:colOff>
      <xdr:row>94</xdr:row>
      <xdr:rowOff>131407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1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147934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52223</xdr:rowOff>
    </xdr:from>
    <xdr:to>
      <xdr:col>36</xdr:col>
      <xdr:colOff>165100</xdr:colOff>
      <xdr:row>94</xdr:row>
      <xdr:rowOff>153823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170350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94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5192</xdr:rowOff>
    </xdr:from>
    <xdr:to>
      <xdr:col>85</xdr:col>
      <xdr:colOff>127000</xdr:colOff>
      <xdr:row>36</xdr:row>
      <xdr:rowOff>49312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177392"/>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154193</xdr:rowOff>
    </xdr:from>
    <xdr:to>
      <xdr:col>81</xdr:col>
      <xdr:colOff>50800</xdr:colOff>
      <xdr:row>36</xdr:row>
      <xdr:rowOff>49312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154943"/>
          <a:ext cx="889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148204</xdr:rowOff>
    </xdr:from>
    <xdr:to>
      <xdr:col>76</xdr:col>
      <xdr:colOff>114300</xdr:colOff>
      <xdr:row>35</xdr:row>
      <xdr:rowOff>154193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977504"/>
          <a:ext cx="889000" cy="17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148204</xdr:rowOff>
    </xdr:from>
    <xdr:to>
      <xdr:col>71</xdr:col>
      <xdr:colOff>177800</xdr:colOff>
      <xdr:row>35</xdr:row>
      <xdr:rowOff>63210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977504"/>
          <a:ext cx="889000" cy="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125842</xdr:rowOff>
    </xdr:from>
    <xdr:to>
      <xdr:col>85</xdr:col>
      <xdr:colOff>177800</xdr:colOff>
      <xdr:row>36</xdr:row>
      <xdr:rowOff>55992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148719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97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169962</xdr:rowOff>
    </xdr:from>
    <xdr:to>
      <xdr:col>81</xdr:col>
      <xdr:colOff>101600</xdr:colOff>
      <xdr:row>36</xdr:row>
      <xdr:rowOff>100112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91239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6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103393</xdr:rowOff>
    </xdr:from>
    <xdr:to>
      <xdr:col>76</xdr:col>
      <xdr:colOff>165100</xdr:colOff>
      <xdr:row>36</xdr:row>
      <xdr:rowOff>33543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24670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19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97404</xdr:rowOff>
    </xdr:from>
    <xdr:to>
      <xdr:col>72</xdr:col>
      <xdr:colOff>38100</xdr:colOff>
      <xdr:row>35</xdr:row>
      <xdr:rowOff>27554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44081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0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12410</xdr:rowOff>
    </xdr:from>
    <xdr:to>
      <xdr:col>67</xdr:col>
      <xdr:colOff>101600</xdr:colOff>
      <xdr:row>35</xdr:row>
      <xdr:rowOff>114010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0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7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69062</xdr:rowOff>
    </xdr:from>
    <xdr:to>
      <xdr:col>85</xdr:col>
      <xdr:colOff>127000</xdr:colOff>
      <xdr:row>55</xdr:row>
      <xdr:rowOff>149701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98812"/>
          <a:ext cx="838200" cy="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71025</xdr:rowOff>
    </xdr:from>
    <xdr:to>
      <xdr:col>81</xdr:col>
      <xdr:colOff>50800</xdr:colOff>
      <xdr:row>55</xdr:row>
      <xdr:rowOff>69062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8814975"/>
          <a:ext cx="889000" cy="68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71025</xdr:rowOff>
    </xdr:from>
    <xdr:to>
      <xdr:col>76</xdr:col>
      <xdr:colOff>114300</xdr:colOff>
      <xdr:row>54</xdr:row>
      <xdr:rowOff>99428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8814975"/>
          <a:ext cx="889000" cy="54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99428</xdr:rowOff>
    </xdr:from>
    <xdr:to>
      <xdr:col>71</xdr:col>
      <xdr:colOff>177800</xdr:colOff>
      <xdr:row>55</xdr:row>
      <xdr:rowOff>167399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57728"/>
          <a:ext cx="889000" cy="2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98901</xdr:rowOff>
    </xdr:from>
    <xdr:to>
      <xdr:col>85</xdr:col>
      <xdr:colOff>177800</xdr:colOff>
      <xdr:row>56</xdr:row>
      <xdr:rowOff>29051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77328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18262</xdr:rowOff>
    </xdr:from>
    <xdr:to>
      <xdr:col>81</xdr:col>
      <xdr:colOff>101600</xdr:colOff>
      <xdr:row>55</xdr:row>
      <xdr:rowOff>119862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110989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20225</xdr:rowOff>
    </xdr:from>
    <xdr:to>
      <xdr:col>76</xdr:col>
      <xdr:colOff>165100</xdr:colOff>
      <xdr:row>51</xdr:row>
      <xdr:rowOff>121825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87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138352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5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48628</xdr:rowOff>
    </xdr:from>
    <xdr:to>
      <xdr:col>72</xdr:col>
      <xdr:colOff>38100</xdr:colOff>
      <xdr:row>54</xdr:row>
      <xdr:rowOff>150228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166755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0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116599</xdr:rowOff>
    </xdr:from>
    <xdr:to>
      <xdr:col>67</xdr:col>
      <xdr:colOff>101600</xdr:colOff>
      <xdr:row>56</xdr:row>
      <xdr:rowOff>46749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37876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37192</xdr:rowOff>
    </xdr:from>
    <xdr:to>
      <xdr:col>85</xdr:col>
      <xdr:colOff>127000</xdr:colOff>
      <xdr:row>79</xdr:row>
      <xdr:rowOff>43117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81742"/>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35610</xdr:rowOff>
    </xdr:from>
    <xdr:to>
      <xdr:col>81</xdr:col>
      <xdr:colOff>50800</xdr:colOff>
      <xdr:row>79</xdr:row>
      <xdr:rowOff>43117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0160"/>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134175</xdr:rowOff>
    </xdr:from>
    <xdr:to>
      <xdr:col>76</xdr:col>
      <xdr:colOff>114300</xdr:colOff>
      <xdr:row>79</xdr:row>
      <xdr:rowOff>35610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07275"/>
          <a:ext cx="889000" cy="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83007</xdr:rowOff>
    </xdr:from>
    <xdr:to>
      <xdr:col>71</xdr:col>
      <xdr:colOff>177800</xdr:colOff>
      <xdr:row>78</xdr:row>
      <xdr:rowOff>134175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56107"/>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157842</xdr:rowOff>
    </xdr:from>
    <xdr:to>
      <xdr:col>85</xdr:col>
      <xdr:colOff>177800</xdr:colOff>
      <xdr:row>79</xdr:row>
      <xdr:rowOff>87992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72769</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4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163767</xdr:rowOff>
    </xdr:from>
    <xdr:to>
      <xdr:col>81</xdr:col>
      <xdr:colOff>101600</xdr:colOff>
      <xdr:row>79</xdr:row>
      <xdr:rowOff>93917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85044</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24333" y="13629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156260</xdr:rowOff>
    </xdr:from>
    <xdr:to>
      <xdr:col>76</xdr:col>
      <xdr:colOff>165100</xdr:colOff>
      <xdr:row>79</xdr:row>
      <xdr:rowOff>86410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77537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83375</xdr:rowOff>
    </xdr:from>
    <xdr:to>
      <xdr:col>72</xdr:col>
      <xdr:colOff>38100</xdr:colOff>
      <xdr:row>79</xdr:row>
      <xdr:rowOff>13525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4652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4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32207</xdr:rowOff>
    </xdr:from>
    <xdr:to>
      <xdr:col>67</xdr:col>
      <xdr:colOff>101600</xdr:colOff>
      <xdr:row>78</xdr:row>
      <xdr:rowOff>133807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150334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18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153203</xdr:rowOff>
    </xdr:from>
    <xdr:to>
      <xdr:col>85</xdr:col>
      <xdr:colOff>127000</xdr:colOff>
      <xdr:row>94</xdr:row>
      <xdr:rowOff>31964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098053"/>
          <a:ext cx="838200" cy="5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31964</xdr:rowOff>
    </xdr:from>
    <xdr:to>
      <xdr:col>81</xdr:col>
      <xdr:colOff>50800</xdr:colOff>
      <xdr:row>94</xdr:row>
      <xdr:rowOff>91891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148264"/>
          <a:ext cx="889000" cy="5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91891</xdr:rowOff>
    </xdr:from>
    <xdr:to>
      <xdr:col>76</xdr:col>
      <xdr:colOff>114300</xdr:colOff>
      <xdr:row>94</xdr:row>
      <xdr:rowOff>122425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208191"/>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122425</xdr:rowOff>
    </xdr:from>
    <xdr:to>
      <xdr:col>71</xdr:col>
      <xdr:colOff>177800</xdr:colOff>
      <xdr:row>94</xdr:row>
      <xdr:rowOff>123126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238725"/>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102403</xdr:rowOff>
    </xdr:from>
    <xdr:to>
      <xdr:col>85</xdr:col>
      <xdr:colOff>177800</xdr:colOff>
      <xdr:row>94</xdr:row>
      <xdr:rowOff>32553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125280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89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152614</xdr:rowOff>
    </xdr:from>
    <xdr:to>
      <xdr:col>81</xdr:col>
      <xdr:colOff>101600</xdr:colOff>
      <xdr:row>94</xdr:row>
      <xdr:rowOff>82764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99291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8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41091</xdr:rowOff>
    </xdr:from>
    <xdr:to>
      <xdr:col>76</xdr:col>
      <xdr:colOff>165100</xdr:colOff>
      <xdr:row>94</xdr:row>
      <xdr:rowOff>142691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159218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9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71625</xdr:rowOff>
    </xdr:from>
    <xdr:to>
      <xdr:col>72</xdr:col>
      <xdr:colOff>38100</xdr:colOff>
      <xdr:row>95</xdr:row>
      <xdr:rowOff>1775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18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18302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96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72326</xdr:rowOff>
    </xdr:from>
    <xdr:to>
      <xdr:col>67</xdr:col>
      <xdr:colOff>101600</xdr:colOff>
      <xdr:row>95</xdr:row>
      <xdr:rowOff>2476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19003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総務費は、前年度から</a:t>
          </a:r>
          <a:r>
            <a:rPr kumimoji="1" lang="en-US" altLang="ja-JP" sz="1300">
              <a:latin typeface="ＭＳ Ｐゴシック" panose="020B0600070205080204" pitchFamily="50" charset="-128"/>
              <a:ea typeface="ＭＳ Ｐゴシック" panose="020B0600070205080204" pitchFamily="50" charset="-128"/>
            </a:rPr>
            <a:t>6,072</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と同等である。民生費は、子育て世帯への臨時特別給付金給付事業の減があったものの、電力・ガス・食料品等価格高騰緊急支援給付金給付事業の皆増もあり、住民一人当たり</a:t>
          </a:r>
          <a:r>
            <a:rPr kumimoji="1" lang="en-US" altLang="ja-JP" sz="1300">
              <a:latin typeface="ＭＳ Ｐゴシック" panose="020B0600070205080204" pitchFamily="50" charset="-128"/>
              <a:ea typeface="ＭＳ Ｐゴシック" panose="020B0600070205080204" pitchFamily="50" charset="-128"/>
            </a:rPr>
            <a:t>198,291</a:t>
          </a:r>
          <a:r>
            <a:rPr kumimoji="1" lang="ja-JP" altLang="en-US" sz="1300">
              <a:latin typeface="ＭＳ Ｐゴシック" panose="020B0600070205080204" pitchFamily="50" charset="-128"/>
              <a:ea typeface="ＭＳ Ｐゴシック" panose="020B0600070205080204" pitchFamily="50" charset="-128"/>
            </a:rPr>
            <a:t>円となっており、前年度とほぼ同等となっている。農林水産業費は、住民一人あたり</a:t>
          </a:r>
          <a:r>
            <a:rPr kumimoji="1" lang="en-US" altLang="ja-JP" sz="1300">
              <a:latin typeface="ＭＳ Ｐゴシック" panose="020B0600070205080204" pitchFamily="50" charset="-128"/>
              <a:ea typeface="ＭＳ Ｐゴシック" panose="020B0600070205080204" pitchFamily="50" charset="-128"/>
            </a:rPr>
            <a:t>46,205</a:t>
          </a:r>
          <a:r>
            <a:rPr kumimoji="1" lang="ja-JP" altLang="en-US" sz="1300">
              <a:latin typeface="ＭＳ Ｐゴシック" panose="020B0600070205080204" pitchFamily="50" charset="-128"/>
              <a:ea typeface="ＭＳ Ｐゴシック" panose="020B0600070205080204" pitchFamily="50" charset="-128"/>
            </a:rPr>
            <a:t>円となっており、産地パワーアップ事業（主にＪＡ多機能型倉庫建設への補助）の皆減、農業者等復旧支援事業（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大雪災害復旧支援事業）の皆減などにより</a:t>
          </a:r>
          <a:r>
            <a:rPr kumimoji="1" lang="en-US" altLang="ja-JP" sz="1300">
              <a:latin typeface="ＭＳ Ｐゴシック" panose="020B0600070205080204" pitchFamily="50" charset="-128"/>
              <a:ea typeface="ＭＳ Ｐゴシック" panose="020B0600070205080204" pitchFamily="50" charset="-128"/>
            </a:rPr>
            <a:t>18,347</a:t>
          </a:r>
          <a:r>
            <a:rPr kumimoji="1" lang="ja-JP" altLang="en-US" sz="1300">
              <a:latin typeface="ＭＳ Ｐゴシック" panose="020B0600070205080204" pitchFamily="50" charset="-128"/>
              <a:ea typeface="ＭＳ Ｐゴシック" panose="020B0600070205080204" pitchFamily="50" charset="-128"/>
            </a:rPr>
            <a:t>円の大幅減となった。土木費は、降雪量が例年並みだったことにより除排雪経費の減はあったものの、市街地再開発対策費（横手駅東口第二地区）の継続や、再開発に伴う駅周辺歩道改良事業などの都市再生整備事業の皆増などにより、前年度より</a:t>
          </a:r>
          <a:r>
            <a:rPr kumimoji="1" lang="en-US" altLang="ja-JP" sz="1300">
              <a:latin typeface="ＭＳ Ｐゴシック" panose="020B0600070205080204" pitchFamily="50" charset="-128"/>
              <a:ea typeface="ＭＳ Ｐゴシック" panose="020B0600070205080204" pitchFamily="50" charset="-128"/>
            </a:rPr>
            <a:t>1,351</a:t>
          </a:r>
          <a:r>
            <a:rPr kumimoji="1" lang="ja-JP" altLang="en-US" sz="1300">
              <a:latin typeface="ＭＳ Ｐゴシック" panose="020B0600070205080204" pitchFamily="50" charset="-128"/>
              <a:ea typeface="ＭＳ Ｐゴシック" panose="020B0600070205080204" pitchFamily="50" charset="-128"/>
            </a:rPr>
            <a:t>円の増、類似団体平均より</a:t>
          </a:r>
          <a:r>
            <a:rPr kumimoji="1" lang="en-US" altLang="ja-JP" sz="1300">
              <a:latin typeface="ＭＳ Ｐゴシック" panose="020B0600070205080204" pitchFamily="50" charset="-128"/>
              <a:ea typeface="ＭＳ Ｐゴシック" panose="020B0600070205080204" pitchFamily="50" charset="-128"/>
            </a:rPr>
            <a:t>38,847</a:t>
          </a:r>
          <a:r>
            <a:rPr kumimoji="1" lang="ja-JP" altLang="en-US" sz="1300">
              <a:latin typeface="ＭＳ Ｐゴシック" panose="020B0600070205080204" pitchFamily="50" charset="-128"/>
              <a:ea typeface="ＭＳ Ｐゴシック" panose="020B0600070205080204" pitchFamily="50" charset="-128"/>
            </a:rPr>
            <a:t>円上回っている。教育費は、小中学校普通教室空調設備整備事業の皆減などから前年度比</a:t>
          </a:r>
          <a:r>
            <a:rPr kumimoji="1" lang="en-US" altLang="ja-JP" sz="1300">
              <a:latin typeface="ＭＳ Ｐゴシック" panose="020B0600070205080204" pitchFamily="50" charset="-128"/>
              <a:ea typeface="ＭＳ Ｐゴシック" panose="020B0600070205080204" pitchFamily="50" charset="-128"/>
            </a:rPr>
            <a:t>4,233</a:t>
          </a:r>
          <a:r>
            <a:rPr kumimoji="1" lang="ja-JP" altLang="en-US" sz="1300">
              <a:latin typeface="ＭＳ Ｐゴシック" panose="020B0600070205080204" pitchFamily="50" charset="-128"/>
              <a:ea typeface="ＭＳ Ｐゴシック" panose="020B0600070205080204" pitchFamily="50" charset="-128"/>
            </a:rPr>
            <a:t>円の減となり、類似団体平均を下回っている。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当市の目的別歳出決算の特徴として、老朽化した施設の維持管理経費や更新費用、豪雪地帯であるという地域特性による除排雪費のほか、主要産業である農林業者への雪害対応などの経費があるが、今後、横手市財産経営推進計画に沿った公共施設の適切な管理推進や既存事業の継続的な見直しにより、経費の抑制に努める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普通交付税の再算定による増加分を、翌年度へ繰り越すべき財源としたことにより実質収支額が増大していたが、令和４年度は普通交付税の再算定分を活用し物価高騰対策事業を実施したことなどにより、単年度収支は前年度比減となった。また、財政調整基金においては、大型公共施設建設事業、駅前再開発事業などの大型建設事業実施のため</a:t>
          </a:r>
          <a:r>
            <a:rPr kumimoji="1" lang="en-US" altLang="ja-JP" sz="1200">
              <a:latin typeface="ＭＳ ゴシック" pitchFamily="49" charset="-128"/>
              <a:ea typeface="ＭＳ ゴシック" pitchFamily="49" charset="-128"/>
            </a:rPr>
            <a:t>504</a:t>
          </a:r>
          <a:r>
            <a:rPr kumimoji="1" lang="ja-JP" altLang="en-US" sz="1200">
              <a:latin typeface="ＭＳ ゴシック" pitchFamily="49" charset="-128"/>
              <a:ea typeface="ＭＳ ゴシック" pitchFamily="49" charset="-128"/>
            </a:rPr>
            <a:t>百万円を取り崩したことにより、基金残高も前年度比で減少している。今後も大型公共施設建設の本格化による歳出の一時的な増加や人口減少・少子高齢化に伴う税収減が見込まれることから、事業の選択と集中により歳出の削減を図るとともに、基金に依存しない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年度決算は、全ての会計において黒字となっており、前年度より</a:t>
          </a:r>
          <a:r>
            <a:rPr kumimoji="1" lang="en-US" altLang="ja-JP" sz="1300">
              <a:latin typeface="ＭＳ ゴシック" pitchFamily="49" charset="-128"/>
              <a:ea typeface="ＭＳ ゴシック" pitchFamily="49" charset="-128"/>
            </a:rPr>
            <a:t>3.41</a:t>
          </a:r>
          <a:r>
            <a:rPr kumimoji="1" lang="ja-JP" altLang="en-US" sz="1300">
              <a:latin typeface="ＭＳ ゴシック" pitchFamily="49" charset="-128"/>
              <a:ea typeface="ＭＳ ゴシック" pitchFamily="49" charset="-128"/>
            </a:rPr>
            <a:t>％増加した。</a:t>
          </a:r>
        </a:p>
        <a:p>
          <a:r>
            <a:rPr kumimoji="1" lang="ja-JP" altLang="en-US" sz="1300">
              <a:latin typeface="ＭＳ ゴシック" pitchFamily="49" charset="-128"/>
              <a:ea typeface="ＭＳ ゴシック" pitchFamily="49" charset="-128"/>
            </a:rPr>
            <a:t>　一般会計においては、歳入歳出差引が前年度比</a:t>
          </a:r>
          <a:r>
            <a:rPr kumimoji="1" lang="en-US" altLang="ja-JP" sz="1300">
              <a:latin typeface="ＭＳ ゴシック" pitchFamily="49" charset="-128"/>
              <a:ea typeface="ＭＳ ゴシック" pitchFamily="49" charset="-128"/>
            </a:rPr>
            <a:t>506,980</a:t>
          </a:r>
          <a:r>
            <a:rPr kumimoji="1" lang="ja-JP" altLang="en-US" sz="1300">
              <a:latin typeface="ＭＳ ゴシック" pitchFamily="49" charset="-128"/>
              <a:ea typeface="ＭＳ ゴシック" pitchFamily="49" charset="-128"/>
            </a:rPr>
            <a:t>千円増の</a:t>
          </a:r>
          <a:r>
            <a:rPr kumimoji="1" lang="en-US" altLang="ja-JP" sz="1300">
              <a:latin typeface="ＭＳ ゴシック" pitchFamily="49" charset="-128"/>
              <a:ea typeface="ＭＳ ゴシック" pitchFamily="49" charset="-128"/>
            </a:rPr>
            <a:t>3,168,849</a:t>
          </a:r>
          <a:r>
            <a:rPr kumimoji="1" lang="ja-JP" altLang="en-US" sz="1300">
              <a:latin typeface="ＭＳ ゴシック" pitchFamily="49" charset="-128"/>
              <a:ea typeface="ＭＳ ゴシック" pitchFamily="49" charset="-128"/>
            </a:rPr>
            <a:t>千円であったことにより、実質収支が</a:t>
          </a:r>
          <a:r>
            <a:rPr kumimoji="1" lang="en-US" altLang="ja-JP" sz="1300">
              <a:latin typeface="ＭＳ ゴシック" pitchFamily="49" charset="-128"/>
              <a:ea typeface="ＭＳ ゴシック" pitchFamily="49" charset="-128"/>
            </a:rPr>
            <a:t>553,437</a:t>
          </a:r>
          <a:r>
            <a:rPr kumimoji="1" lang="ja-JP" altLang="en-US" sz="1300">
              <a:latin typeface="ＭＳ ゴシック" pitchFamily="49" charset="-128"/>
              <a:ea typeface="ＭＳ ゴシック" pitchFamily="49" charset="-128"/>
            </a:rPr>
            <a:t>千円の増となった。</a:t>
          </a:r>
        </a:p>
        <a:p>
          <a:r>
            <a:rPr kumimoji="1" lang="ja-JP" altLang="en-US" sz="1300">
              <a:latin typeface="ＭＳ ゴシック" pitchFamily="49" charset="-128"/>
              <a:ea typeface="ＭＳ ゴシック" pitchFamily="49" charset="-128"/>
            </a:rPr>
            <a:t>　水道事業会計においては、給水収益が給水人口の減により大幅に減となった一方、費用において、燃料費高騰や物価上昇などの影響により動力費、薬品費、委託料などが増額となったことなどにより黒字額が前年度より減少した。</a:t>
          </a:r>
        </a:p>
        <a:p>
          <a:r>
            <a:rPr kumimoji="1" lang="ja-JP" altLang="en-US" sz="1300">
              <a:latin typeface="ＭＳ ゴシック" pitchFamily="49" charset="-128"/>
              <a:ea typeface="ＭＳ ゴシック" pitchFamily="49" charset="-128"/>
            </a:rPr>
            <a:t>　下水道事業会計においては、収益は前年度と大きな差がなかったものの、費用において支払利息、減価償却費が減となり黒字額が前年度より大きくなった。</a:t>
          </a:r>
        </a:p>
        <a:p>
          <a:r>
            <a:rPr kumimoji="1" lang="ja-JP" altLang="en-US" sz="1300">
              <a:latin typeface="ＭＳ ゴシック" pitchFamily="49" charset="-128"/>
              <a:ea typeface="ＭＳ ゴシック" pitchFamily="49" charset="-128"/>
            </a:rPr>
            <a:t>　介護保険特別会計においては、歳入において繰越金が大幅に減額になったものの、国庫支出金、支払基金交付金などの増額により実質収支は</a:t>
          </a:r>
          <a:r>
            <a:rPr kumimoji="1" lang="en-US" altLang="ja-JP" sz="1300">
              <a:latin typeface="ＭＳ ゴシック" pitchFamily="49" charset="-128"/>
              <a:ea typeface="ＭＳ ゴシック" pitchFamily="49" charset="-128"/>
            </a:rPr>
            <a:t>239,126</a:t>
          </a:r>
          <a:r>
            <a:rPr kumimoji="1" lang="ja-JP" altLang="en-US" sz="1300">
              <a:latin typeface="ＭＳ ゴシック" pitchFamily="49" charset="-128"/>
              <a:ea typeface="ＭＳ ゴシック" pitchFamily="49" charset="-128"/>
            </a:rPr>
            <a:t>千円の増額となった。歳出においては、年度当初のコロナウイルス感染症感染拡大の影響を受け、利用者の受け入れができない事業所があったことなどから</a:t>
          </a:r>
          <a:r>
            <a:rPr kumimoji="1" lang="en-US" altLang="ja-JP" sz="1300">
              <a:latin typeface="ＭＳ ゴシック" pitchFamily="49" charset="-128"/>
              <a:ea typeface="ＭＳ ゴシック" pitchFamily="49" charset="-128"/>
            </a:rPr>
            <a:t>7,728</a:t>
          </a:r>
          <a:r>
            <a:rPr kumimoji="1" lang="ja-JP" altLang="en-US" sz="1300">
              <a:latin typeface="ＭＳ ゴシック" pitchFamily="49" charset="-128"/>
              <a:ea typeface="ＭＳ ゴシック" pitchFamily="49" charset="-128"/>
            </a:rPr>
            <a:t>千円の減額となり、実質収支が</a:t>
          </a:r>
          <a:r>
            <a:rPr kumimoji="1" lang="en-US" altLang="ja-JP" sz="1300">
              <a:latin typeface="ＭＳ ゴシック" pitchFamily="49" charset="-128"/>
              <a:ea typeface="ＭＳ ゴシック" pitchFamily="49" charset="-128"/>
            </a:rPr>
            <a:t>14,582</a:t>
          </a:r>
          <a:r>
            <a:rPr kumimoji="1" lang="ja-JP" altLang="en-US" sz="1300">
              <a:latin typeface="ＭＳ ゴシック" pitchFamily="49" charset="-128"/>
              <a:ea typeface="ＭＳ ゴシック" pitchFamily="49" charset="-128"/>
            </a:rPr>
            <a:t>千円の減となった。　</a:t>
          </a:r>
        </a:p>
        <a:p>
          <a:r>
            <a:rPr kumimoji="1" lang="ja-JP" altLang="en-US" sz="1300">
              <a:latin typeface="ＭＳ ゴシック" pitchFamily="49" charset="-128"/>
              <a:ea typeface="ＭＳ ゴシック" pitchFamily="49" charset="-128"/>
            </a:rPr>
            <a:t>　今後は、人口減少により市税や地方交付税の減少が見込まれるが、新たな財源確保策や料金改定等を実施するとともに徹底した管理によるコストの削減を図り、時代の変化に対応した公共サービスの提供と持続可能な行政・事業運営を実現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82</v>
      </c>
      <c r="C2" s="178"/>
      <c r="D2" s="179"/>
    </row>
    <row r="3" spans="1:119" ht="18.75" customHeight="1" thickBot="1" x14ac:dyDescent="0.2">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59150500</v>
      </c>
      <c r="BO4" s="371"/>
      <c r="BP4" s="371"/>
      <c r="BQ4" s="371"/>
      <c r="BR4" s="371"/>
      <c r="BS4" s="371"/>
      <c r="BT4" s="371"/>
      <c r="BU4" s="372"/>
      <c r="BV4" s="370">
        <v>60635360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9.9</v>
      </c>
      <c r="CU4" s="377"/>
      <c r="CV4" s="377"/>
      <c r="CW4" s="377"/>
      <c r="CX4" s="377"/>
      <c r="CY4" s="377"/>
      <c r="CZ4" s="377"/>
      <c r="DA4" s="378"/>
      <c r="DB4" s="376">
        <v>7.8</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55976753</v>
      </c>
      <c r="BO5" s="439"/>
      <c r="BP5" s="439"/>
      <c r="BQ5" s="439"/>
      <c r="BR5" s="439"/>
      <c r="BS5" s="439"/>
      <c r="BT5" s="439"/>
      <c r="BU5" s="440"/>
      <c r="BV5" s="438">
        <v>57968592</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93.9</v>
      </c>
      <c r="CU5" s="405"/>
      <c r="CV5" s="405"/>
      <c r="CW5" s="405"/>
      <c r="CX5" s="405"/>
      <c r="CY5" s="405"/>
      <c r="CZ5" s="405"/>
      <c r="DA5" s="406"/>
      <c r="DB5" s="404">
        <v>91.3</v>
      </c>
      <c r="DC5" s="405"/>
      <c r="DD5" s="405"/>
      <c r="DE5" s="405"/>
      <c r="DF5" s="405"/>
      <c r="DG5" s="405"/>
      <c r="DH5" s="405"/>
      <c r="DI5" s="406"/>
    </row>
    <row r="6" spans="1:119" ht="18.75" customHeight="1" x14ac:dyDescent="0.15">
      <c r="A6" s="177"/>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3173747</v>
      </c>
      <c r="BO6" s="439"/>
      <c r="BP6" s="439"/>
      <c r="BQ6" s="439"/>
      <c r="BR6" s="439"/>
      <c r="BS6" s="439"/>
      <c r="BT6" s="439"/>
      <c r="BU6" s="440"/>
      <c r="BV6" s="438">
        <v>2666768</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94.9</v>
      </c>
      <c r="CU6" s="445"/>
      <c r="CV6" s="445"/>
      <c r="CW6" s="445"/>
      <c r="CX6" s="445"/>
      <c r="CY6" s="445"/>
      <c r="CZ6" s="445"/>
      <c r="DA6" s="446"/>
      <c r="DB6" s="444">
        <v>93.9</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103</v>
      </c>
      <c r="AV7" s="434"/>
      <c r="AW7" s="434"/>
      <c r="AX7" s="434"/>
      <c r="AY7" s="435" t="s">
        <v>107</v>
      </c>
      <c r="AZ7" s="436"/>
      <c r="BA7" s="436"/>
      <c r="BB7" s="436"/>
      <c r="BC7" s="436"/>
      <c r="BD7" s="436"/>
      <c r="BE7" s="436"/>
      <c r="BF7" s="436"/>
      <c r="BG7" s="436"/>
      <c r="BH7" s="436"/>
      <c r="BI7" s="436"/>
      <c r="BJ7" s="436"/>
      <c r="BK7" s="436"/>
      <c r="BL7" s="436"/>
      <c r="BM7" s="437"/>
      <c r="BN7" s="438">
        <v>182230</v>
      </c>
      <c r="BO7" s="439"/>
      <c r="BP7" s="439"/>
      <c r="BQ7" s="439"/>
      <c r="BR7" s="439"/>
      <c r="BS7" s="439"/>
      <c r="BT7" s="439"/>
      <c r="BU7" s="440"/>
      <c r="BV7" s="438">
        <v>225362</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30299598</v>
      </c>
      <c r="CU7" s="439"/>
      <c r="CV7" s="439"/>
      <c r="CW7" s="439"/>
      <c r="CX7" s="439"/>
      <c r="CY7" s="439"/>
      <c r="CZ7" s="439"/>
      <c r="DA7" s="440"/>
      <c r="DB7" s="438">
        <v>31144723</v>
      </c>
      <c r="DC7" s="439"/>
      <c r="DD7" s="439"/>
      <c r="DE7" s="439"/>
      <c r="DF7" s="439"/>
      <c r="DG7" s="439"/>
      <c r="DH7" s="439"/>
      <c r="DI7" s="440"/>
    </row>
    <row r="8" spans="1:119" ht="18.75" customHeight="1" thickBot="1" x14ac:dyDescent="0.2">
      <c r="A8" s="177"/>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103</v>
      </c>
      <c r="AV8" s="434"/>
      <c r="AW8" s="434"/>
      <c r="AX8" s="434"/>
      <c r="AY8" s="435" t="s">
        <v>110</v>
      </c>
      <c r="AZ8" s="436"/>
      <c r="BA8" s="436"/>
      <c r="BB8" s="436"/>
      <c r="BC8" s="436"/>
      <c r="BD8" s="436"/>
      <c r="BE8" s="436"/>
      <c r="BF8" s="436"/>
      <c r="BG8" s="436"/>
      <c r="BH8" s="436"/>
      <c r="BI8" s="436"/>
      <c r="BJ8" s="436"/>
      <c r="BK8" s="436"/>
      <c r="BL8" s="436"/>
      <c r="BM8" s="437"/>
      <c r="BN8" s="438">
        <v>2991517</v>
      </c>
      <c r="BO8" s="439"/>
      <c r="BP8" s="439"/>
      <c r="BQ8" s="439"/>
      <c r="BR8" s="439"/>
      <c r="BS8" s="439"/>
      <c r="BT8" s="439"/>
      <c r="BU8" s="440"/>
      <c r="BV8" s="438">
        <v>2441406</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0.33</v>
      </c>
      <c r="CU8" s="448"/>
      <c r="CV8" s="448"/>
      <c r="CW8" s="448"/>
      <c r="CX8" s="448"/>
      <c r="CY8" s="448"/>
      <c r="CZ8" s="448"/>
      <c r="DA8" s="449"/>
      <c r="DB8" s="447">
        <v>0.33</v>
      </c>
      <c r="DC8" s="448"/>
      <c r="DD8" s="448"/>
      <c r="DE8" s="448"/>
      <c r="DF8" s="448"/>
      <c r="DG8" s="448"/>
      <c r="DH8" s="448"/>
      <c r="DI8" s="449"/>
    </row>
    <row r="9" spans="1:119" ht="18.75" customHeight="1" thickBot="1" x14ac:dyDescent="0.2">
      <c r="A9" s="177"/>
      <c r="B9" s="401" t="s">
        <v>112</v>
      </c>
      <c r="C9" s="402"/>
      <c r="D9" s="402"/>
      <c r="E9" s="402"/>
      <c r="F9" s="402"/>
      <c r="G9" s="402"/>
      <c r="H9" s="402"/>
      <c r="I9" s="402"/>
      <c r="J9" s="402"/>
      <c r="K9" s="450"/>
      <c r="L9" s="451" t="s">
        <v>113</v>
      </c>
      <c r="M9" s="452"/>
      <c r="N9" s="452"/>
      <c r="O9" s="452"/>
      <c r="P9" s="452"/>
      <c r="Q9" s="453"/>
      <c r="R9" s="454">
        <v>85555</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550111</v>
      </c>
      <c r="BO9" s="439"/>
      <c r="BP9" s="439"/>
      <c r="BQ9" s="439"/>
      <c r="BR9" s="439"/>
      <c r="BS9" s="439"/>
      <c r="BT9" s="439"/>
      <c r="BU9" s="440"/>
      <c r="BV9" s="438">
        <v>356214</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16.600000000000001</v>
      </c>
      <c r="CU9" s="405"/>
      <c r="CV9" s="405"/>
      <c r="CW9" s="405"/>
      <c r="CX9" s="405"/>
      <c r="CY9" s="405"/>
      <c r="CZ9" s="405"/>
      <c r="DA9" s="406"/>
      <c r="DB9" s="404">
        <v>16.399999999999999</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119</v>
      </c>
      <c r="M10" s="431"/>
      <c r="N10" s="431"/>
      <c r="O10" s="431"/>
      <c r="P10" s="431"/>
      <c r="Q10" s="432"/>
      <c r="R10" s="458">
        <v>92197</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1218050</v>
      </c>
      <c r="BO10" s="439"/>
      <c r="BP10" s="439"/>
      <c r="BQ10" s="439"/>
      <c r="BR10" s="439"/>
      <c r="BS10" s="439"/>
      <c r="BT10" s="439"/>
      <c r="BU10" s="440"/>
      <c r="BV10" s="438">
        <v>1142335</v>
      </c>
      <c r="BW10" s="439"/>
      <c r="BX10" s="439"/>
      <c r="BY10" s="439"/>
      <c r="BZ10" s="439"/>
      <c r="CA10" s="439"/>
      <c r="CB10" s="439"/>
      <c r="CC10" s="440"/>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121</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77"/>
      <c r="B12" s="467" t="s">
        <v>130</v>
      </c>
      <c r="C12" s="468"/>
      <c r="D12" s="468"/>
      <c r="E12" s="468"/>
      <c r="F12" s="468"/>
      <c r="G12" s="468"/>
      <c r="H12" s="468"/>
      <c r="I12" s="468"/>
      <c r="J12" s="468"/>
      <c r="K12" s="469"/>
      <c r="L12" s="476" t="s">
        <v>131</v>
      </c>
      <c r="M12" s="477"/>
      <c r="N12" s="477"/>
      <c r="O12" s="477"/>
      <c r="P12" s="477"/>
      <c r="Q12" s="478"/>
      <c r="R12" s="479">
        <v>84294</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103</v>
      </c>
      <c r="AV12" s="434"/>
      <c r="AW12" s="434"/>
      <c r="AX12" s="434"/>
      <c r="AY12" s="435" t="s">
        <v>135</v>
      </c>
      <c r="AZ12" s="436"/>
      <c r="BA12" s="436"/>
      <c r="BB12" s="436"/>
      <c r="BC12" s="436"/>
      <c r="BD12" s="436"/>
      <c r="BE12" s="436"/>
      <c r="BF12" s="436"/>
      <c r="BG12" s="436"/>
      <c r="BH12" s="436"/>
      <c r="BI12" s="436"/>
      <c r="BJ12" s="436"/>
      <c r="BK12" s="436"/>
      <c r="BL12" s="436"/>
      <c r="BM12" s="437"/>
      <c r="BN12" s="438">
        <v>1722714</v>
      </c>
      <c r="BO12" s="439"/>
      <c r="BP12" s="439"/>
      <c r="BQ12" s="439"/>
      <c r="BR12" s="439"/>
      <c r="BS12" s="439"/>
      <c r="BT12" s="439"/>
      <c r="BU12" s="440"/>
      <c r="BV12" s="438">
        <v>694290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139</v>
      </c>
      <c r="N13" s="499"/>
      <c r="O13" s="499"/>
      <c r="P13" s="499"/>
      <c r="Q13" s="500"/>
      <c r="R13" s="491">
        <v>83912</v>
      </c>
      <c r="S13" s="492"/>
      <c r="T13" s="492"/>
      <c r="U13" s="492"/>
      <c r="V13" s="493"/>
      <c r="W13" s="417" t="s">
        <v>140</v>
      </c>
      <c r="X13" s="418"/>
      <c r="Y13" s="418"/>
      <c r="Z13" s="418"/>
      <c r="AA13" s="418"/>
      <c r="AB13" s="408"/>
      <c r="AC13" s="458">
        <v>6489</v>
      </c>
      <c r="AD13" s="459"/>
      <c r="AE13" s="459"/>
      <c r="AF13" s="459"/>
      <c r="AG13" s="501"/>
      <c r="AH13" s="458">
        <v>7559</v>
      </c>
      <c r="AI13" s="459"/>
      <c r="AJ13" s="459"/>
      <c r="AK13" s="459"/>
      <c r="AL13" s="460"/>
      <c r="AM13" s="430" t="s">
        <v>141</v>
      </c>
      <c r="AN13" s="431"/>
      <c r="AO13" s="431"/>
      <c r="AP13" s="431"/>
      <c r="AQ13" s="431"/>
      <c r="AR13" s="431"/>
      <c r="AS13" s="431"/>
      <c r="AT13" s="432"/>
      <c r="AU13" s="433" t="s">
        <v>121</v>
      </c>
      <c r="AV13" s="434"/>
      <c r="AW13" s="434"/>
      <c r="AX13" s="434"/>
      <c r="AY13" s="435" t="s">
        <v>142</v>
      </c>
      <c r="AZ13" s="436"/>
      <c r="BA13" s="436"/>
      <c r="BB13" s="436"/>
      <c r="BC13" s="436"/>
      <c r="BD13" s="436"/>
      <c r="BE13" s="436"/>
      <c r="BF13" s="436"/>
      <c r="BG13" s="436"/>
      <c r="BH13" s="436"/>
      <c r="BI13" s="436"/>
      <c r="BJ13" s="436"/>
      <c r="BK13" s="436"/>
      <c r="BL13" s="436"/>
      <c r="BM13" s="437"/>
      <c r="BN13" s="438">
        <v>45447</v>
      </c>
      <c r="BO13" s="439"/>
      <c r="BP13" s="439"/>
      <c r="BQ13" s="439"/>
      <c r="BR13" s="439"/>
      <c r="BS13" s="439"/>
      <c r="BT13" s="439"/>
      <c r="BU13" s="440"/>
      <c r="BV13" s="438">
        <v>804259</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7.6</v>
      </c>
      <c r="CU13" s="405"/>
      <c r="CV13" s="405"/>
      <c r="CW13" s="405"/>
      <c r="CX13" s="405"/>
      <c r="CY13" s="405"/>
      <c r="CZ13" s="405"/>
      <c r="DA13" s="406"/>
      <c r="DB13" s="404">
        <v>7.2</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144</v>
      </c>
      <c r="M14" s="489"/>
      <c r="N14" s="489"/>
      <c r="O14" s="489"/>
      <c r="P14" s="489"/>
      <c r="Q14" s="490"/>
      <c r="R14" s="491">
        <v>85912</v>
      </c>
      <c r="S14" s="492"/>
      <c r="T14" s="492"/>
      <c r="U14" s="492"/>
      <c r="V14" s="493"/>
      <c r="W14" s="397"/>
      <c r="X14" s="398"/>
      <c r="Y14" s="398"/>
      <c r="Z14" s="398"/>
      <c r="AA14" s="398"/>
      <c r="AB14" s="387"/>
      <c r="AC14" s="494">
        <v>14.8</v>
      </c>
      <c r="AD14" s="495"/>
      <c r="AE14" s="495"/>
      <c r="AF14" s="495"/>
      <c r="AG14" s="496"/>
      <c r="AH14" s="494">
        <v>16.2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13.8</v>
      </c>
      <c r="CU14" s="506"/>
      <c r="CV14" s="506"/>
      <c r="CW14" s="506"/>
      <c r="CX14" s="506"/>
      <c r="CY14" s="506"/>
      <c r="CZ14" s="506"/>
      <c r="DA14" s="507"/>
      <c r="DB14" s="505">
        <v>13.6</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146</v>
      </c>
      <c r="N15" s="499"/>
      <c r="O15" s="499"/>
      <c r="P15" s="499"/>
      <c r="Q15" s="500"/>
      <c r="R15" s="491">
        <v>85544</v>
      </c>
      <c r="S15" s="492"/>
      <c r="T15" s="492"/>
      <c r="U15" s="492"/>
      <c r="V15" s="493"/>
      <c r="W15" s="417" t="s">
        <v>147</v>
      </c>
      <c r="X15" s="418"/>
      <c r="Y15" s="418"/>
      <c r="Z15" s="418"/>
      <c r="AA15" s="418"/>
      <c r="AB15" s="408"/>
      <c r="AC15" s="458">
        <v>11058</v>
      </c>
      <c r="AD15" s="459"/>
      <c r="AE15" s="459"/>
      <c r="AF15" s="459"/>
      <c r="AG15" s="501"/>
      <c r="AH15" s="458">
        <v>11587</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9140039</v>
      </c>
      <c r="BO15" s="371"/>
      <c r="BP15" s="371"/>
      <c r="BQ15" s="371"/>
      <c r="BR15" s="371"/>
      <c r="BS15" s="371"/>
      <c r="BT15" s="371"/>
      <c r="BU15" s="372"/>
      <c r="BV15" s="370">
        <v>8961135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25.3</v>
      </c>
      <c r="AD16" s="495"/>
      <c r="AE16" s="495"/>
      <c r="AF16" s="495"/>
      <c r="AG16" s="496"/>
      <c r="AH16" s="494">
        <v>24.9</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27741936</v>
      </c>
      <c r="BO16" s="439"/>
      <c r="BP16" s="439"/>
      <c r="BQ16" s="439"/>
      <c r="BR16" s="439"/>
      <c r="BS16" s="439"/>
      <c r="BT16" s="439"/>
      <c r="BU16" s="440"/>
      <c r="BV16" s="438">
        <v>27750858</v>
      </c>
      <c r="BW16" s="439"/>
      <c r="BX16" s="439"/>
      <c r="BY16" s="439"/>
      <c r="BZ16" s="439"/>
      <c r="CA16" s="439"/>
      <c r="CB16" s="439"/>
      <c r="CC16" s="440"/>
      <c r="CD16" s="190"/>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6" t="s">
        <v>153</v>
      </c>
      <c r="N17" s="517"/>
      <c r="O17" s="517"/>
      <c r="P17" s="517"/>
      <c r="Q17" s="518"/>
      <c r="R17" s="513" t="s">
        <v>151</v>
      </c>
      <c r="S17" s="514"/>
      <c r="T17" s="514"/>
      <c r="U17" s="514"/>
      <c r="V17" s="515"/>
      <c r="W17" s="417" t="s">
        <v>154</v>
      </c>
      <c r="X17" s="418"/>
      <c r="Y17" s="418"/>
      <c r="Z17" s="418"/>
      <c r="AA17" s="418"/>
      <c r="AB17" s="408"/>
      <c r="AC17" s="458">
        <v>26164</v>
      </c>
      <c r="AD17" s="459"/>
      <c r="AE17" s="459"/>
      <c r="AF17" s="459"/>
      <c r="AG17" s="501"/>
      <c r="AH17" s="458">
        <v>27398</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11369445</v>
      </c>
      <c r="BO17" s="439"/>
      <c r="BP17" s="439"/>
      <c r="BQ17" s="439"/>
      <c r="BR17" s="439"/>
      <c r="BS17" s="439"/>
      <c r="BT17" s="439"/>
      <c r="BU17" s="440"/>
      <c r="BV17" s="438">
        <v>11144354</v>
      </c>
      <c r="BW17" s="439"/>
      <c r="BX17" s="439"/>
      <c r="BY17" s="439"/>
      <c r="BZ17" s="439"/>
      <c r="CA17" s="439"/>
      <c r="CB17" s="439"/>
      <c r="CC17" s="440"/>
      <c r="CD17" s="190"/>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1" t="s">
        <v>156</v>
      </c>
      <c r="C18" s="450"/>
      <c r="D18" s="450"/>
      <c r="E18" s="522"/>
      <c r="F18" s="522"/>
      <c r="G18" s="522"/>
      <c r="H18" s="522"/>
      <c r="I18" s="522"/>
      <c r="J18" s="522"/>
      <c r="K18" s="522"/>
      <c r="L18" s="523">
        <v>692.8</v>
      </c>
      <c r="M18" s="523"/>
      <c r="N18" s="523"/>
      <c r="O18" s="523"/>
      <c r="P18" s="523"/>
      <c r="Q18" s="523"/>
      <c r="R18" s="524"/>
      <c r="S18" s="524"/>
      <c r="T18" s="524"/>
      <c r="U18" s="524"/>
      <c r="V18" s="525"/>
      <c r="W18" s="419"/>
      <c r="X18" s="420"/>
      <c r="Y18" s="420"/>
      <c r="Z18" s="420"/>
      <c r="AA18" s="420"/>
      <c r="AB18" s="411"/>
      <c r="AC18" s="526">
        <v>59.9</v>
      </c>
      <c r="AD18" s="527"/>
      <c r="AE18" s="527"/>
      <c r="AF18" s="527"/>
      <c r="AG18" s="528"/>
      <c r="AH18" s="526">
        <v>58.9</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28819562</v>
      </c>
      <c r="BO18" s="439"/>
      <c r="BP18" s="439"/>
      <c r="BQ18" s="439"/>
      <c r="BR18" s="439"/>
      <c r="BS18" s="439"/>
      <c r="BT18" s="439"/>
      <c r="BU18" s="440"/>
      <c r="BV18" s="438">
        <v>28607575</v>
      </c>
      <c r="BW18" s="439"/>
      <c r="BX18" s="439"/>
      <c r="BY18" s="439"/>
      <c r="BZ18" s="439"/>
      <c r="CA18" s="439"/>
      <c r="CB18" s="439"/>
      <c r="CC18" s="440"/>
      <c r="CD18" s="190"/>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1" t="s">
        <v>158</v>
      </c>
      <c r="C19" s="450"/>
      <c r="D19" s="450"/>
      <c r="E19" s="522"/>
      <c r="F19" s="522"/>
      <c r="G19" s="522"/>
      <c r="H19" s="522"/>
      <c r="I19" s="522"/>
      <c r="J19" s="522"/>
      <c r="K19" s="522"/>
      <c r="L19" s="530">
        <v>123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39735994</v>
      </c>
      <c r="BO19" s="439"/>
      <c r="BP19" s="439"/>
      <c r="BQ19" s="439"/>
      <c r="BR19" s="439"/>
      <c r="BS19" s="439"/>
      <c r="BT19" s="439"/>
      <c r="BU19" s="440"/>
      <c r="BV19" s="438">
        <v>39060056</v>
      </c>
      <c r="BW19" s="439"/>
      <c r="BX19" s="439"/>
      <c r="BY19" s="439"/>
      <c r="BZ19" s="439"/>
      <c r="CA19" s="439"/>
      <c r="CB19" s="439"/>
      <c r="CC19" s="440"/>
      <c r="CD19" s="190"/>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1" t="s">
        <v>160</v>
      </c>
      <c r="C20" s="450"/>
      <c r="D20" s="450"/>
      <c r="E20" s="522"/>
      <c r="F20" s="522"/>
      <c r="G20" s="522"/>
      <c r="H20" s="522"/>
      <c r="I20" s="522"/>
      <c r="J20" s="522"/>
      <c r="K20" s="522"/>
      <c r="L20" s="530">
        <v>31109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0"/>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0"/>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64370666</v>
      </c>
      <c r="BO22" s="371"/>
      <c r="BP22" s="371"/>
      <c r="BQ22" s="371"/>
      <c r="BR22" s="371"/>
      <c r="BS22" s="371"/>
      <c r="BT22" s="371"/>
      <c r="BU22" s="372"/>
      <c r="BV22" s="370">
        <v>66780929</v>
      </c>
      <c r="BW22" s="371"/>
      <c r="BX22" s="371"/>
      <c r="BY22" s="371"/>
      <c r="BZ22" s="371"/>
      <c r="CA22" s="371"/>
      <c r="CB22" s="371"/>
      <c r="CC22" s="372"/>
      <c r="CD22" s="190"/>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35633751</v>
      </c>
      <c r="BO23" s="439"/>
      <c r="BP23" s="439"/>
      <c r="BQ23" s="439"/>
      <c r="BR23" s="439"/>
      <c r="BS23" s="439"/>
      <c r="BT23" s="439"/>
      <c r="BU23" s="440"/>
      <c r="BV23" s="438">
        <v>35876974</v>
      </c>
      <c r="BW23" s="439"/>
      <c r="BX23" s="439"/>
      <c r="BY23" s="439"/>
      <c r="BZ23" s="439"/>
      <c r="CA23" s="439"/>
      <c r="CB23" s="439"/>
      <c r="CC23" s="440"/>
      <c r="CD23" s="190"/>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53"/>
      <c r="C24" s="554"/>
      <c r="D24" s="555"/>
      <c r="E24" s="457" t="s">
        <v>170</v>
      </c>
      <c r="F24" s="431"/>
      <c r="G24" s="431"/>
      <c r="H24" s="431"/>
      <c r="I24" s="431"/>
      <c r="J24" s="431"/>
      <c r="K24" s="432"/>
      <c r="L24" s="458">
        <v>1</v>
      </c>
      <c r="M24" s="459"/>
      <c r="N24" s="459"/>
      <c r="O24" s="459"/>
      <c r="P24" s="501"/>
      <c r="Q24" s="458">
        <v>8200</v>
      </c>
      <c r="R24" s="459"/>
      <c r="S24" s="459"/>
      <c r="T24" s="459"/>
      <c r="U24" s="459"/>
      <c r="V24" s="501"/>
      <c r="W24" s="566"/>
      <c r="X24" s="554"/>
      <c r="Y24" s="555"/>
      <c r="Z24" s="457" t="s">
        <v>171</v>
      </c>
      <c r="AA24" s="431"/>
      <c r="AB24" s="431"/>
      <c r="AC24" s="431"/>
      <c r="AD24" s="431"/>
      <c r="AE24" s="431"/>
      <c r="AF24" s="431"/>
      <c r="AG24" s="432"/>
      <c r="AH24" s="458">
        <v>896</v>
      </c>
      <c r="AI24" s="459"/>
      <c r="AJ24" s="459"/>
      <c r="AK24" s="459"/>
      <c r="AL24" s="501"/>
      <c r="AM24" s="458">
        <v>2852864</v>
      </c>
      <c r="AN24" s="459"/>
      <c r="AO24" s="459"/>
      <c r="AP24" s="459"/>
      <c r="AQ24" s="459"/>
      <c r="AR24" s="501"/>
      <c r="AS24" s="458">
        <v>3184</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46751126</v>
      </c>
      <c r="BO24" s="439"/>
      <c r="BP24" s="439"/>
      <c r="BQ24" s="439"/>
      <c r="BR24" s="439"/>
      <c r="BS24" s="439"/>
      <c r="BT24" s="439"/>
      <c r="BU24" s="440"/>
      <c r="BV24" s="438">
        <v>47564087</v>
      </c>
      <c r="BW24" s="439"/>
      <c r="BX24" s="439"/>
      <c r="BY24" s="439"/>
      <c r="BZ24" s="439"/>
      <c r="CA24" s="439"/>
      <c r="CB24" s="439"/>
      <c r="CC24" s="440"/>
      <c r="CD24" s="190"/>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53"/>
      <c r="C25" s="554"/>
      <c r="D25" s="555"/>
      <c r="E25" s="457" t="s">
        <v>173</v>
      </c>
      <c r="F25" s="431"/>
      <c r="G25" s="431"/>
      <c r="H25" s="431"/>
      <c r="I25" s="431"/>
      <c r="J25" s="431"/>
      <c r="K25" s="432"/>
      <c r="L25" s="458">
        <v>2</v>
      </c>
      <c r="M25" s="459"/>
      <c r="N25" s="459"/>
      <c r="O25" s="459"/>
      <c r="P25" s="501"/>
      <c r="Q25" s="458">
        <v>6580</v>
      </c>
      <c r="R25" s="459"/>
      <c r="S25" s="459"/>
      <c r="T25" s="459"/>
      <c r="U25" s="459"/>
      <c r="V25" s="501"/>
      <c r="W25" s="566"/>
      <c r="X25" s="554"/>
      <c r="Y25" s="555"/>
      <c r="Z25" s="457" t="s">
        <v>174</v>
      </c>
      <c r="AA25" s="431"/>
      <c r="AB25" s="431"/>
      <c r="AC25" s="431"/>
      <c r="AD25" s="431"/>
      <c r="AE25" s="431"/>
      <c r="AF25" s="431"/>
      <c r="AG25" s="432"/>
      <c r="AH25" s="458">
        <v>169</v>
      </c>
      <c r="AI25" s="459"/>
      <c r="AJ25" s="459"/>
      <c r="AK25" s="459"/>
      <c r="AL25" s="501"/>
      <c r="AM25" s="458">
        <v>477932</v>
      </c>
      <c r="AN25" s="459"/>
      <c r="AO25" s="459"/>
      <c r="AP25" s="459"/>
      <c r="AQ25" s="459"/>
      <c r="AR25" s="501"/>
      <c r="AS25" s="458">
        <v>2828</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8804073</v>
      </c>
      <c r="BO25" s="371"/>
      <c r="BP25" s="371"/>
      <c r="BQ25" s="371"/>
      <c r="BR25" s="371"/>
      <c r="BS25" s="371"/>
      <c r="BT25" s="371"/>
      <c r="BU25" s="372"/>
      <c r="BV25" s="370">
        <v>9058681</v>
      </c>
      <c r="BW25" s="371"/>
      <c r="BX25" s="371"/>
      <c r="BY25" s="371"/>
      <c r="BZ25" s="371"/>
      <c r="CA25" s="371"/>
      <c r="CB25" s="371"/>
      <c r="CC25" s="372"/>
      <c r="CD25" s="190"/>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53"/>
      <c r="C26" s="554"/>
      <c r="D26" s="555"/>
      <c r="E26" s="457" t="s">
        <v>176</v>
      </c>
      <c r="F26" s="431"/>
      <c r="G26" s="431"/>
      <c r="H26" s="431"/>
      <c r="I26" s="431"/>
      <c r="J26" s="431"/>
      <c r="K26" s="432"/>
      <c r="L26" s="458">
        <v>1</v>
      </c>
      <c r="M26" s="459"/>
      <c r="N26" s="459"/>
      <c r="O26" s="459"/>
      <c r="P26" s="501"/>
      <c r="Q26" s="458">
        <v>5660</v>
      </c>
      <c r="R26" s="459"/>
      <c r="S26" s="459"/>
      <c r="T26" s="459"/>
      <c r="U26" s="459"/>
      <c r="V26" s="501"/>
      <c r="W26" s="566"/>
      <c r="X26" s="554"/>
      <c r="Y26" s="555"/>
      <c r="Z26" s="457" t="s">
        <v>177</v>
      </c>
      <c r="AA26" s="578"/>
      <c r="AB26" s="578"/>
      <c r="AC26" s="578"/>
      <c r="AD26" s="578"/>
      <c r="AE26" s="578"/>
      <c r="AF26" s="578"/>
      <c r="AG26" s="579"/>
      <c r="AH26" s="458">
        <v>61</v>
      </c>
      <c r="AI26" s="459"/>
      <c r="AJ26" s="459"/>
      <c r="AK26" s="459"/>
      <c r="AL26" s="501"/>
      <c r="AM26" s="458">
        <v>191296</v>
      </c>
      <c r="AN26" s="459"/>
      <c r="AO26" s="459"/>
      <c r="AP26" s="459"/>
      <c r="AQ26" s="459"/>
      <c r="AR26" s="501"/>
      <c r="AS26" s="458">
        <v>3136</v>
      </c>
      <c r="AT26" s="459"/>
      <c r="AU26" s="459"/>
      <c r="AV26" s="459"/>
      <c r="AW26" s="459"/>
      <c r="AX26" s="460"/>
      <c r="AY26" s="441" t="s">
        <v>178</v>
      </c>
      <c r="AZ26" s="442"/>
      <c r="BA26" s="442"/>
      <c r="BB26" s="442"/>
      <c r="BC26" s="442"/>
      <c r="BD26" s="442"/>
      <c r="BE26" s="442"/>
      <c r="BF26" s="442"/>
      <c r="BG26" s="442"/>
      <c r="BH26" s="442"/>
      <c r="BI26" s="442"/>
      <c r="BJ26" s="442"/>
      <c r="BK26" s="442"/>
      <c r="BL26" s="442"/>
      <c r="BM26" s="443"/>
      <c r="BN26" s="438" t="s">
        <v>137</v>
      </c>
      <c r="BO26" s="439"/>
      <c r="BP26" s="439"/>
      <c r="BQ26" s="439"/>
      <c r="BR26" s="439"/>
      <c r="BS26" s="439"/>
      <c r="BT26" s="439"/>
      <c r="BU26" s="440"/>
      <c r="BV26" s="438" t="s">
        <v>137</v>
      </c>
      <c r="BW26" s="439"/>
      <c r="BX26" s="439"/>
      <c r="BY26" s="439"/>
      <c r="BZ26" s="439"/>
      <c r="CA26" s="439"/>
      <c r="CB26" s="439"/>
      <c r="CC26" s="440"/>
      <c r="CD26" s="190"/>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53"/>
      <c r="C27" s="554"/>
      <c r="D27" s="555"/>
      <c r="E27" s="457" t="s">
        <v>179</v>
      </c>
      <c r="F27" s="431"/>
      <c r="G27" s="431"/>
      <c r="H27" s="431"/>
      <c r="I27" s="431"/>
      <c r="J27" s="431"/>
      <c r="K27" s="432"/>
      <c r="L27" s="458">
        <v>1</v>
      </c>
      <c r="M27" s="459"/>
      <c r="N27" s="459"/>
      <c r="O27" s="459"/>
      <c r="P27" s="501"/>
      <c r="Q27" s="458">
        <v>4560</v>
      </c>
      <c r="R27" s="459"/>
      <c r="S27" s="459"/>
      <c r="T27" s="459"/>
      <c r="U27" s="459"/>
      <c r="V27" s="501"/>
      <c r="W27" s="566"/>
      <c r="X27" s="554"/>
      <c r="Y27" s="555"/>
      <c r="Z27" s="457" t="s">
        <v>180</v>
      </c>
      <c r="AA27" s="431"/>
      <c r="AB27" s="431"/>
      <c r="AC27" s="431"/>
      <c r="AD27" s="431"/>
      <c r="AE27" s="431"/>
      <c r="AF27" s="431"/>
      <c r="AG27" s="432"/>
      <c r="AH27" s="458">
        <v>7</v>
      </c>
      <c r="AI27" s="459"/>
      <c r="AJ27" s="459"/>
      <c r="AK27" s="459"/>
      <c r="AL27" s="501"/>
      <c r="AM27" s="458">
        <v>28497</v>
      </c>
      <c r="AN27" s="459"/>
      <c r="AO27" s="459"/>
      <c r="AP27" s="459"/>
      <c r="AQ27" s="459"/>
      <c r="AR27" s="501"/>
      <c r="AS27" s="458">
        <v>4071</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47" t="s">
        <v>137</v>
      </c>
      <c r="BO27" s="548"/>
      <c r="BP27" s="548"/>
      <c r="BQ27" s="548"/>
      <c r="BR27" s="548"/>
      <c r="BS27" s="548"/>
      <c r="BT27" s="548"/>
      <c r="BU27" s="549"/>
      <c r="BV27" s="547" t="s">
        <v>137</v>
      </c>
      <c r="BW27" s="548"/>
      <c r="BX27" s="548"/>
      <c r="BY27" s="548"/>
      <c r="BZ27" s="548"/>
      <c r="CA27" s="548"/>
      <c r="CB27" s="548"/>
      <c r="CC27" s="549"/>
      <c r="CD27" s="192"/>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53"/>
      <c r="C28" s="554"/>
      <c r="D28" s="555"/>
      <c r="E28" s="457" t="s">
        <v>182</v>
      </c>
      <c r="F28" s="431"/>
      <c r="G28" s="431"/>
      <c r="H28" s="431"/>
      <c r="I28" s="431"/>
      <c r="J28" s="431"/>
      <c r="K28" s="432"/>
      <c r="L28" s="458">
        <v>1</v>
      </c>
      <c r="M28" s="459"/>
      <c r="N28" s="459"/>
      <c r="O28" s="459"/>
      <c r="P28" s="501"/>
      <c r="Q28" s="458">
        <v>4110</v>
      </c>
      <c r="R28" s="459"/>
      <c r="S28" s="459"/>
      <c r="T28" s="459"/>
      <c r="U28" s="459"/>
      <c r="V28" s="501"/>
      <c r="W28" s="566"/>
      <c r="X28" s="554"/>
      <c r="Y28" s="555"/>
      <c r="Z28" s="457" t="s">
        <v>183</v>
      </c>
      <c r="AA28" s="431"/>
      <c r="AB28" s="431"/>
      <c r="AC28" s="431"/>
      <c r="AD28" s="431"/>
      <c r="AE28" s="431"/>
      <c r="AF28" s="431"/>
      <c r="AG28" s="432"/>
      <c r="AH28" s="458" t="s">
        <v>137</v>
      </c>
      <c r="AI28" s="459"/>
      <c r="AJ28" s="459"/>
      <c r="AK28" s="459"/>
      <c r="AL28" s="501"/>
      <c r="AM28" s="458" t="s">
        <v>138</v>
      </c>
      <c r="AN28" s="459"/>
      <c r="AO28" s="459"/>
      <c r="AP28" s="459"/>
      <c r="AQ28" s="459"/>
      <c r="AR28" s="501"/>
      <c r="AS28" s="458" t="s">
        <v>137</v>
      </c>
      <c r="AT28" s="459"/>
      <c r="AU28" s="459"/>
      <c r="AV28" s="459"/>
      <c r="AW28" s="459"/>
      <c r="AX28" s="460"/>
      <c r="AY28" s="580" t="s">
        <v>184</v>
      </c>
      <c r="AZ28" s="581"/>
      <c r="BA28" s="581"/>
      <c r="BB28" s="582"/>
      <c r="BC28" s="367" t="s">
        <v>49</v>
      </c>
      <c r="BD28" s="368"/>
      <c r="BE28" s="368"/>
      <c r="BF28" s="368"/>
      <c r="BG28" s="368"/>
      <c r="BH28" s="368"/>
      <c r="BI28" s="368"/>
      <c r="BJ28" s="368"/>
      <c r="BK28" s="368"/>
      <c r="BL28" s="368"/>
      <c r="BM28" s="369"/>
      <c r="BN28" s="370">
        <v>9380727</v>
      </c>
      <c r="BO28" s="371"/>
      <c r="BP28" s="371"/>
      <c r="BQ28" s="371"/>
      <c r="BR28" s="371"/>
      <c r="BS28" s="371"/>
      <c r="BT28" s="371"/>
      <c r="BU28" s="372"/>
      <c r="BV28" s="370">
        <v>9885391</v>
      </c>
      <c r="BW28" s="371"/>
      <c r="BX28" s="371"/>
      <c r="BY28" s="371"/>
      <c r="BZ28" s="371"/>
      <c r="CA28" s="371"/>
      <c r="CB28" s="371"/>
      <c r="CC28" s="372"/>
      <c r="CD28" s="190"/>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53"/>
      <c r="C29" s="554"/>
      <c r="D29" s="555"/>
      <c r="E29" s="457" t="s">
        <v>185</v>
      </c>
      <c r="F29" s="431"/>
      <c r="G29" s="431"/>
      <c r="H29" s="431"/>
      <c r="I29" s="431"/>
      <c r="J29" s="431"/>
      <c r="K29" s="432"/>
      <c r="L29" s="458">
        <v>24</v>
      </c>
      <c r="M29" s="459"/>
      <c r="N29" s="459"/>
      <c r="O29" s="459"/>
      <c r="P29" s="501"/>
      <c r="Q29" s="458">
        <v>3840</v>
      </c>
      <c r="R29" s="459"/>
      <c r="S29" s="459"/>
      <c r="T29" s="459"/>
      <c r="U29" s="459"/>
      <c r="V29" s="501"/>
      <c r="W29" s="567"/>
      <c r="X29" s="568"/>
      <c r="Y29" s="569"/>
      <c r="Z29" s="457" t="s">
        <v>186</v>
      </c>
      <c r="AA29" s="431"/>
      <c r="AB29" s="431"/>
      <c r="AC29" s="431"/>
      <c r="AD29" s="431"/>
      <c r="AE29" s="431"/>
      <c r="AF29" s="431"/>
      <c r="AG29" s="432"/>
      <c r="AH29" s="458">
        <v>903</v>
      </c>
      <c r="AI29" s="459"/>
      <c r="AJ29" s="459"/>
      <c r="AK29" s="459"/>
      <c r="AL29" s="501"/>
      <c r="AM29" s="458">
        <v>2881361</v>
      </c>
      <c r="AN29" s="459"/>
      <c r="AO29" s="459"/>
      <c r="AP29" s="459"/>
      <c r="AQ29" s="459"/>
      <c r="AR29" s="501"/>
      <c r="AS29" s="458">
        <v>3191</v>
      </c>
      <c r="AT29" s="459"/>
      <c r="AU29" s="459"/>
      <c r="AV29" s="459"/>
      <c r="AW29" s="459"/>
      <c r="AX29" s="460"/>
      <c r="AY29" s="583"/>
      <c r="AZ29" s="584"/>
      <c r="BA29" s="584"/>
      <c r="BB29" s="585"/>
      <c r="BC29" s="435" t="s">
        <v>187</v>
      </c>
      <c r="BD29" s="436"/>
      <c r="BE29" s="436"/>
      <c r="BF29" s="436"/>
      <c r="BG29" s="436"/>
      <c r="BH29" s="436"/>
      <c r="BI29" s="436"/>
      <c r="BJ29" s="436"/>
      <c r="BK29" s="436"/>
      <c r="BL29" s="436"/>
      <c r="BM29" s="437"/>
      <c r="BN29" s="438">
        <v>6011218</v>
      </c>
      <c r="BO29" s="439"/>
      <c r="BP29" s="439"/>
      <c r="BQ29" s="439"/>
      <c r="BR29" s="439"/>
      <c r="BS29" s="439"/>
      <c r="BT29" s="439"/>
      <c r="BU29" s="440"/>
      <c r="BV29" s="438">
        <v>6010378</v>
      </c>
      <c r="BW29" s="439"/>
      <c r="BX29" s="439"/>
      <c r="BY29" s="439"/>
      <c r="BZ29" s="439"/>
      <c r="CA29" s="439"/>
      <c r="CB29" s="439"/>
      <c r="CC29" s="440"/>
      <c r="CD29" s="192"/>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56"/>
      <c r="C30" s="557"/>
      <c r="D30" s="558"/>
      <c r="E30" s="461"/>
      <c r="F30" s="462"/>
      <c r="G30" s="462"/>
      <c r="H30" s="462"/>
      <c r="I30" s="462"/>
      <c r="J30" s="462"/>
      <c r="K30" s="463"/>
      <c r="L30" s="590"/>
      <c r="M30" s="591"/>
      <c r="N30" s="591"/>
      <c r="O30" s="591"/>
      <c r="P30" s="592"/>
      <c r="Q30" s="590"/>
      <c r="R30" s="591"/>
      <c r="S30" s="591"/>
      <c r="T30" s="591"/>
      <c r="U30" s="591"/>
      <c r="V30" s="592"/>
      <c r="W30" s="593" t="s">
        <v>188</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6295717</v>
      </c>
      <c r="BO30" s="548"/>
      <c r="BP30" s="548"/>
      <c r="BQ30" s="548"/>
      <c r="BR30" s="548"/>
      <c r="BS30" s="548"/>
      <c r="BT30" s="548"/>
      <c r="BU30" s="549"/>
      <c r="BV30" s="547">
        <v>6320272</v>
      </c>
      <c r="BW30" s="548"/>
      <c r="BX30" s="548"/>
      <c r="BY30" s="548"/>
      <c r="BZ30" s="548"/>
      <c r="CA30" s="548"/>
      <c r="CB30" s="548"/>
      <c r="CC30" s="549"/>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89" t="s">
        <v>189</v>
      </c>
      <c r="D32" s="589"/>
      <c r="E32" s="589"/>
      <c r="F32" s="589"/>
      <c r="G32" s="589"/>
      <c r="H32" s="589"/>
      <c r="I32" s="589"/>
      <c r="J32" s="589"/>
      <c r="K32" s="589"/>
      <c r="L32" s="589"/>
      <c r="M32" s="589"/>
      <c r="N32" s="589"/>
      <c r="O32" s="589"/>
      <c r="P32" s="589"/>
      <c r="Q32" s="589"/>
      <c r="R32" s="589"/>
      <c r="S32" s="589"/>
      <c r="U32" s="442" t="s">
        <v>190</v>
      </c>
      <c r="V32" s="442"/>
      <c r="W32" s="442"/>
      <c r="X32" s="442"/>
      <c r="Y32" s="442"/>
      <c r="Z32" s="442"/>
      <c r="AA32" s="442"/>
      <c r="AB32" s="442"/>
      <c r="AC32" s="442"/>
      <c r="AD32" s="442"/>
      <c r="AE32" s="442"/>
      <c r="AF32" s="442"/>
      <c r="AG32" s="442"/>
      <c r="AH32" s="442"/>
      <c r="AI32" s="442"/>
      <c r="AJ32" s="442"/>
      <c r="AK32" s="442"/>
      <c r="AM32" s="442" t="s">
        <v>191</v>
      </c>
      <c r="AN32" s="442"/>
      <c r="AO32" s="442"/>
      <c r="AP32" s="442"/>
      <c r="AQ32" s="442"/>
      <c r="AR32" s="442"/>
      <c r="AS32" s="442"/>
      <c r="AT32" s="442"/>
      <c r="AU32" s="442"/>
      <c r="AV32" s="442"/>
      <c r="AW32" s="442"/>
      <c r="AX32" s="442"/>
      <c r="AY32" s="442"/>
      <c r="AZ32" s="442"/>
      <c r="BA32" s="442"/>
      <c r="BB32" s="442"/>
      <c r="BC32" s="442"/>
      <c r="BE32" s="442" t="s">
        <v>192</v>
      </c>
      <c r="BF32" s="442"/>
      <c r="BG32" s="442"/>
      <c r="BH32" s="442"/>
      <c r="BI32" s="442"/>
      <c r="BJ32" s="442"/>
      <c r="BK32" s="442"/>
      <c r="BL32" s="442"/>
      <c r="BM32" s="442"/>
      <c r="BN32" s="442"/>
      <c r="BO32" s="442"/>
      <c r="BP32" s="442"/>
      <c r="BQ32" s="442"/>
      <c r="BR32" s="442"/>
      <c r="BS32" s="442"/>
      <c r="BT32" s="442"/>
      <c r="BU32" s="442"/>
      <c r="BW32" s="442" t="s">
        <v>193</v>
      </c>
      <c r="BX32" s="442"/>
      <c r="BY32" s="442"/>
      <c r="BZ32" s="442"/>
      <c r="CA32" s="442"/>
      <c r="CB32" s="442"/>
      <c r="CC32" s="442"/>
      <c r="CD32" s="442"/>
      <c r="CE32" s="442"/>
      <c r="CF32" s="442"/>
      <c r="CG32" s="442"/>
      <c r="CH32" s="442"/>
      <c r="CI32" s="442"/>
      <c r="CJ32" s="442"/>
      <c r="CK32" s="442"/>
      <c r="CL32" s="442"/>
      <c r="CM32" s="442"/>
      <c r="CO32" s="442" t="s">
        <v>194</v>
      </c>
      <c r="CP32" s="442"/>
      <c r="CQ32" s="442"/>
      <c r="CR32" s="442"/>
      <c r="CS32" s="442"/>
      <c r="CT32" s="442"/>
      <c r="CU32" s="442"/>
      <c r="CV32" s="442"/>
      <c r="CW32" s="442"/>
      <c r="CX32" s="442"/>
      <c r="CY32" s="442"/>
      <c r="CZ32" s="442"/>
      <c r="DA32" s="442"/>
      <c r="DB32" s="442"/>
      <c r="DC32" s="442"/>
      <c r="DD32" s="442"/>
      <c r="DE32" s="442"/>
      <c r="DI32" s="200"/>
    </row>
    <row r="33" spans="1:113" ht="13.5" customHeight="1" x14ac:dyDescent="0.15">
      <c r="A33" s="177"/>
      <c r="B33" s="201"/>
      <c r="C33" s="425" t="s">
        <v>195</v>
      </c>
      <c r="D33" s="425"/>
      <c r="E33" s="396" t="s">
        <v>196</v>
      </c>
      <c r="F33" s="396"/>
      <c r="G33" s="396"/>
      <c r="H33" s="396"/>
      <c r="I33" s="396"/>
      <c r="J33" s="396"/>
      <c r="K33" s="396"/>
      <c r="L33" s="396"/>
      <c r="M33" s="396"/>
      <c r="N33" s="396"/>
      <c r="O33" s="396"/>
      <c r="P33" s="396"/>
      <c r="Q33" s="396"/>
      <c r="R33" s="396"/>
      <c r="S33" s="396"/>
      <c r="T33" s="202"/>
      <c r="U33" s="425" t="s">
        <v>197</v>
      </c>
      <c r="V33" s="425"/>
      <c r="W33" s="396" t="s">
        <v>198</v>
      </c>
      <c r="X33" s="396"/>
      <c r="Y33" s="396"/>
      <c r="Z33" s="396"/>
      <c r="AA33" s="396"/>
      <c r="AB33" s="396"/>
      <c r="AC33" s="396"/>
      <c r="AD33" s="396"/>
      <c r="AE33" s="396"/>
      <c r="AF33" s="396"/>
      <c r="AG33" s="396"/>
      <c r="AH33" s="396"/>
      <c r="AI33" s="396"/>
      <c r="AJ33" s="396"/>
      <c r="AK33" s="396"/>
      <c r="AL33" s="202"/>
      <c r="AM33" s="425" t="s">
        <v>197</v>
      </c>
      <c r="AN33" s="425"/>
      <c r="AO33" s="396" t="s">
        <v>198</v>
      </c>
      <c r="AP33" s="396"/>
      <c r="AQ33" s="396"/>
      <c r="AR33" s="396"/>
      <c r="AS33" s="396"/>
      <c r="AT33" s="396"/>
      <c r="AU33" s="396"/>
      <c r="AV33" s="396"/>
      <c r="AW33" s="396"/>
      <c r="AX33" s="396"/>
      <c r="AY33" s="396"/>
      <c r="AZ33" s="396"/>
      <c r="BA33" s="396"/>
      <c r="BB33" s="396"/>
      <c r="BC33" s="396"/>
      <c r="BD33" s="203"/>
      <c r="BE33" s="396" t="s">
        <v>199</v>
      </c>
      <c r="BF33" s="396"/>
      <c r="BG33" s="396" t="s">
        <v>200</v>
      </c>
      <c r="BH33" s="396"/>
      <c r="BI33" s="396"/>
      <c r="BJ33" s="396"/>
      <c r="BK33" s="396"/>
      <c r="BL33" s="396"/>
      <c r="BM33" s="396"/>
      <c r="BN33" s="396"/>
      <c r="BO33" s="396"/>
      <c r="BP33" s="396"/>
      <c r="BQ33" s="396"/>
      <c r="BR33" s="396"/>
      <c r="BS33" s="396"/>
      <c r="BT33" s="396"/>
      <c r="BU33" s="396"/>
      <c r="BV33" s="203"/>
      <c r="BW33" s="425" t="s">
        <v>199</v>
      </c>
      <c r="BX33" s="425"/>
      <c r="BY33" s="396" t="s">
        <v>201</v>
      </c>
      <c r="BZ33" s="396"/>
      <c r="CA33" s="396"/>
      <c r="CB33" s="396"/>
      <c r="CC33" s="396"/>
      <c r="CD33" s="396"/>
      <c r="CE33" s="396"/>
      <c r="CF33" s="396"/>
      <c r="CG33" s="396"/>
      <c r="CH33" s="396"/>
      <c r="CI33" s="396"/>
      <c r="CJ33" s="396"/>
      <c r="CK33" s="396"/>
      <c r="CL33" s="396"/>
      <c r="CM33" s="396"/>
      <c r="CN33" s="202"/>
      <c r="CO33" s="425" t="s">
        <v>197</v>
      </c>
      <c r="CP33" s="425"/>
      <c r="CQ33" s="396" t="s">
        <v>202</v>
      </c>
      <c r="CR33" s="396"/>
      <c r="CS33" s="396"/>
      <c r="CT33" s="396"/>
      <c r="CU33" s="396"/>
      <c r="CV33" s="396"/>
      <c r="CW33" s="396"/>
      <c r="CX33" s="396"/>
      <c r="CY33" s="396"/>
      <c r="CZ33" s="396"/>
      <c r="DA33" s="396"/>
      <c r="DB33" s="396"/>
      <c r="DC33" s="396"/>
      <c r="DD33" s="396"/>
      <c r="DE33" s="396"/>
      <c r="DF33" s="202"/>
      <c r="DG33" s="596" t="s">
        <v>203</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f>IF(AO34="","",MAX(C34:D43,U34:V43)+1)</f>
        <v>7</v>
      </c>
      <c r="AN34" s="597"/>
      <c r="AO34" s="598" t="str">
        <f>IF('各会計、関係団体の財政状況及び健全化判断比率'!B32="","",'各会計、関係団体の財政状況及び健全化判断比率'!B32)</f>
        <v>横手市病院事業会計</v>
      </c>
      <c r="AP34" s="598"/>
      <c r="AQ34" s="598"/>
      <c r="AR34" s="598"/>
      <c r="AS34" s="598"/>
      <c r="AT34" s="598"/>
      <c r="AU34" s="598"/>
      <c r="AV34" s="598"/>
      <c r="AW34" s="598"/>
      <c r="AX34" s="598"/>
      <c r="AY34" s="598"/>
      <c r="AZ34" s="598"/>
      <c r="BA34" s="598"/>
      <c r="BB34" s="598"/>
      <c r="BC34" s="598"/>
      <c r="BD34" s="177"/>
      <c r="BE34" s="597">
        <f>IF(BG34="","",MAX(C34:D43,U34:V43,AM34:AN43)+1)</f>
        <v>10</v>
      </c>
      <c r="BF34" s="597"/>
      <c r="BG34" s="598" t="str">
        <f>IF('各会計、関係団体の財政状況及び健全化判断比率'!B35="","",'各会計、関係団体の財政状況及び健全化判断比率'!B35)</f>
        <v>浄化槽市町村整備推進事業特別会計</v>
      </c>
      <c r="BH34" s="598"/>
      <c r="BI34" s="598"/>
      <c r="BJ34" s="598"/>
      <c r="BK34" s="598"/>
      <c r="BL34" s="598"/>
      <c r="BM34" s="598"/>
      <c r="BN34" s="598"/>
      <c r="BO34" s="598"/>
      <c r="BP34" s="598"/>
      <c r="BQ34" s="598"/>
      <c r="BR34" s="598"/>
      <c r="BS34" s="598"/>
      <c r="BT34" s="598"/>
      <c r="BU34" s="598"/>
      <c r="BV34" s="177"/>
      <c r="BW34" s="597">
        <f>IF(BY34="","",MAX(C34:D43,U34:V43,AM34:AN43,BE34:BF43)+1)</f>
        <v>12</v>
      </c>
      <c r="BX34" s="597"/>
      <c r="BY34" s="598" t="str">
        <f>IF('各会計、関係団体の財政状況及び健全化判断比率'!B68="","",'各会計、関係団体の財政状況及び健全化判断比率'!B68)</f>
        <v>秋田県市町村総合事務組合（一般会計）</v>
      </c>
      <c r="BZ34" s="598"/>
      <c r="CA34" s="598"/>
      <c r="CB34" s="598"/>
      <c r="CC34" s="598"/>
      <c r="CD34" s="598"/>
      <c r="CE34" s="598"/>
      <c r="CF34" s="598"/>
      <c r="CG34" s="598"/>
      <c r="CH34" s="598"/>
      <c r="CI34" s="598"/>
      <c r="CJ34" s="598"/>
      <c r="CK34" s="598"/>
      <c r="CL34" s="598"/>
      <c r="CM34" s="598"/>
      <c r="CN34" s="177"/>
      <c r="CO34" s="597">
        <f>IF(CQ34="","",MAX(C34:D43,U34:V43,AM34:AN43,BE34:BF43,BW34:BX43)+1)</f>
        <v>17</v>
      </c>
      <c r="CP34" s="597"/>
      <c r="CQ34" s="598" t="str">
        <f>IF('各会計、関係団体の財政状況及び健全化判断比率'!BS7="","",'各会計、関係団体の財政状況及び健全化判断比率'!BS7)</f>
        <v>横手殖林社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土地区画整理事業特別会計</v>
      </c>
      <c r="F35" s="598"/>
      <c r="G35" s="598"/>
      <c r="H35" s="598"/>
      <c r="I35" s="598"/>
      <c r="J35" s="598"/>
      <c r="K35" s="598"/>
      <c r="L35" s="598"/>
      <c r="M35" s="598"/>
      <c r="N35" s="598"/>
      <c r="O35" s="598"/>
      <c r="P35" s="598"/>
      <c r="Q35" s="598"/>
      <c r="R35" s="598"/>
      <c r="S35" s="598"/>
      <c r="T35" s="177"/>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77"/>
      <c r="AM35" s="597">
        <f t="shared" ref="AM35:AM43" si="0">IF(AO35="","",AM34+1)</f>
        <v>8</v>
      </c>
      <c r="AN35" s="597"/>
      <c r="AO35" s="598" t="str">
        <f>IF('各会計、関係団体の財政状況及び健全化判断比率'!B33="","",'各会計、関係団体の財政状況及び健全化判断比率'!B33)</f>
        <v>横手市水道事業会計</v>
      </c>
      <c r="AP35" s="598"/>
      <c r="AQ35" s="598"/>
      <c r="AR35" s="598"/>
      <c r="AS35" s="598"/>
      <c r="AT35" s="598"/>
      <c r="AU35" s="598"/>
      <c r="AV35" s="598"/>
      <c r="AW35" s="598"/>
      <c r="AX35" s="598"/>
      <c r="AY35" s="598"/>
      <c r="AZ35" s="598"/>
      <c r="BA35" s="598"/>
      <c r="BB35" s="598"/>
      <c r="BC35" s="598"/>
      <c r="BD35" s="177"/>
      <c r="BE35" s="597">
        <f t="shared" ref="BE35:BE43" si="1">IF(BG35="","",BE34+1)</f>
        <v>11</v>
      </c>
      <c r="BF35" s="597"/>
      <c r="BG35" s="598" t="str">
        <f>IF('各会計、関係団体の財政状況及び健全化判断比率'!B36="","",'各会計、関係団体の財政状況及び健全化判断比率'!B36)</f>
        <v>市営温泉施設特別会計</v>
      </c>
      <c r="BH35" s="598"/>
      <c r="BI35" s="598"/>
      <c r="BJ35" s="598"/>
      <c r="BK35" s="598"/>
      <c r="BL35" s="598"/>
      <c r="BM35" s="598"/>
      <c r="BN35" s="598"/>
      <c r="BO35" s="598"/>
      <c r="BP35" s="598"/>
      <c r="BQ35" s="598"/>
      <c r="BR35" s="598"/>
      <c r="BS35" s="598"/>
      <c r="BT35" s="598"/>
      <c r="BU35" s="598"/>
      <c r="BV35" s="177"/>
      <c r="BW35" s="597">
        <f t="shared" ref="BW35:BW43" si="2">IF(BY35="","",BW34+1)</f>
        <v>13</v>
      </c>
      <c r="BX35" s="597"/>
      <c r="BY35" s="598" t="str">
        <f>IF('各会計、関係団体の財政状況及び健全化判断比率'!B69="","",'各会計、関係団体の財政状況及び健全化判断比率'!B69)</f>
        <v>秋田県市町村総合事務組合（交通災害共済事業等特別会計）</v>
      </c>
      <c r="BZ35" s="598"/>
      <c r="CA35" s="598"/>
      <c r="CB35" s="598"/>
      <c r="CC35" s="598"/>
      <c r="CD35" s="598"/>
      <c r="CE35" s="598"/>
      <c r="CF35" s="598"/>
      <c r="CG35" s="598"/>
      <c r="CH35" s="598"/>
      <c r="CI35" s="598"/>
      <c r="CJ35" s="598"/>
      <c r="CK35" s="598"/>
      <c r="CL35" s="598"/>
      <c r="CM35" s="598"/>
      <c r="CN35" s="177"/>
      <c r="CO35" s="597">
        <f t="shared" ref="CO35:CO43" si="3">IF(CQ35="","",CO34+1)</f>
        <v>18</v>
      </c>
      <c r="CP35" s="597"/>
      <c r="CQ35" s="598" t="str">
        <f>IF('各会計、関係団体の財政状況及び健全化判断比率'!BS8="","",'各会計、関係団体の財政状況及び健全化判断比率'!BS8)</f>
        <v>天下森振興公社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77"/>
      <c r="AM36" s="597">
        <f t="shared" si="0"/>
        <v>9</v>
      </c>
      <c r="AN36" s="597"/>
      <c r="AO36" s="598" t="str">
        <f>IF('各会計、関係団体の財政状況及び健全化判断比率'!B34="","",'各会計、関係団体の財政状況及び健全化判断比率'!B34)</f>
        <v>横手市下水道事業会計</v>
      </c>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14</v>
      </c>
      <c r="BX36" s="597"/>
      <c r="BY36" s="598" t="str">
        <f>IF('各会計、関係団体の財政状況及び健全化判断比率'!B70="","",'各会計、関係団体の財政状況及び健全化判断比率'!B70)</f>
        <v>秋田県市町村会館管理組合（一般会計）</v>
      </c>
      <c r="BZ36" s="598"/>
      <c r="CA36" s="598"/>
      <c r="CB36" s="598"/>
      <c r="CC36" s="598"/>
      <c r="CD36" s="598"/>
      <c r="CE36" s="598"/>
      <c r="CF36" s="598"/>
      <c r="CG36" s="598"/>
      <c r="CH36" s="598"/>
      <c r="CI36" s="598"/>
      <c r="CJ36" s="598"/>
      <c r="CK36" s="598"/>
      <c r="CL36" s="598"/>
      <c r="CM36" s="598"/>
      <c r="CN36" s="177"/>
      <c r="CO36" s="597">
        <f t="shared" si="3"/>
        <v>19</v>
      </c>
      <c r="CP36" s="597"/>
      <c r="CQ36" s="598" t="str">
        <f>IF('各会計、関係団体の財政状況及び健全化判断比率'!BS9="","",'各会計、関係団体の財政状況及び健全化判断比率'!BS9)</f>
        <v>ウッディさんない</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f t="shared" si="4"/>
        <v>6</v>
      </c>
      <c r="V37" s="597"/>
      <c r="W37" s="598" t="str">
        <f>IF('各会計、関係団体の財政状況及び健全化判断比率'!B31="","",'各会計、関係団体の財政状況及び健全化判断比率'!B31)</f>
        <v>市営介護サービス事業特別会計</v>
      </c>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15</v>
      </c>
      <c r="BX37" s="597"/>
      <c r="BY37" s="598" t="str">
        <f>IF('各会計、関係団体の財政状況及び健全化判断比率'!B71="","",'各会計、関係団体の財政状況及び健全化判断比率'!B71)</f>
        <v>秋田県後期高齢者医療広域連合（一般会計）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16</v>
      </c>
      <c r="BX38" s="597"/>
      <c r="BY38" s="598" t="str">
        <f>IF('各会計、関係団体の財政状況及び健全化判断比率'!B72="","",'各会計、関係団体の財政状況及び健全化判断比率'!B72)</f>
        <v>秋田県後期高齢者医療広域連合（後期高齢者医療特別会計）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69JL1KcD42N1mOUrcIN5f3UAYvEMCXIZ8lyjz7vjVX0qu8omSNDwkoch/jE3exKVYSBty5f83/w+tZipQtavQ==" saltValue="8VFHky9tR2fO+9tRDn+iP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0" t="s">
        <v>560</v>
      </c>
      <c r="D34" s="1150"/>
      <c r="E34" s="1151"/>
      <c r="F34" s="32">
        <v>14.75</v>
      </c>
      <c r="G34" s="33">
        <v>15.23</v>
      </c>
      <c r="H34" s="33">
        <v>14.98</v>
      </c>
      <c r="I34" s="33">
        <v>14.4</v>
      </c>
      <c r="J34" s="34">
        <v>14.61</v>
      </c>
      <c r="K34" s="22"/>
      <c r="L34" s="22"/>
      <c r="M34" s="22"/>
      <c r="N34" s="22"/>
      <c r="O34" s="22"/>
      <c r="P34" s="22"/>
    </row>
    <row r="35" spans="1:16" ht="39" customHeight="1" x14ac:dyDescent="0.15">
      <c r="A35" s="22"/>
      <c r="B35" s="35"/>
      <c r="C35" s="1144" t="s">
        <v>561</v>
      </c>
      <c r="D35" s="1145"/>
      <c r="E35" s="1146"/>
      <c r="F35" s="36">
        <v>6.09</v>
      </c>
      <c r="G35" s="37">
        <v>6.43</v>
      </c>
      <c r="H35" s="37">
        <v>6.64</v>
      </c>
      <c r="I35" s="37">
        <v>7.8</v>
      </c>
      <c r="J35" s="38">
        <v>9.86</v>
      </c>
      <c r="K35" s="22"/>
      <c r="L35" s="22"/>
      <c r="M35" s="22"/>
      <c r="N35" s="22"/>
      <c r="O35" s="22"/>
      <c r="P35" s="22"/>
    </row>
    <row r="36" spans="1:16" ht="39" customHeight="1" x14ac:dyDescent="0.15">
      <c r="A36" s="22"/>
      <c r="B36" s="35"/>
      <c r="C36" s="1144" t="s">
        <v>562</v>
      </c>
      <c r="D36" s="1145"/>
      <c r="E36" s="1146"/>
      <c r="F36" s="36">
        <v>6.9</v>
      </c>
      <c r="G36" s="37">
        <v>6.21</v>
      </c>
      <c r="H36" s="37">
        <v>5.38</v>
      </c>
      <c r="I36" s="37">
        <v>4.88</v>
      </c>
      <c r="J36" s="38">
        <v>4.5599999999999996</v>
      </c>
      <c r="K36" s="22"/>
      <c r="L36" s="22"/>
      <c r="M36" s="22"/>
      <c r="N36" s="22"/>
      <c r="O36" s="22"/>
      <c r="P36" s="22"/>
    </row>
    <row r="37" spans="1:16" ht="39" customHeight="1" x14ac:dyDescent="0.15">
      <c r="A37" s="22"/>
      <c r="B37" s="35"/>
      <c r="C37" s="1144" t="s">
        <v>563</v>
      </c>
      <c r="D37" s="1145"/>
      <c r="E37" s="1146"/>
      <c r="F37" s="36">
        <v>3.18</v>
      </c>
      <c r="G37" s="37">
        <v>3.68</v>
      </c>
      <c r="H37" s="37">
        <v>4.05</v>
      </c>
      <c r="I37" s="37">
        <v>4.1100000000000003</v>
      </c>
      <c r="J37" s="38">
        <v>4.4800000000000004</v>
      </c>
      <c r="K37" s="22"/>
      <c r="L37" s="22"/>
      <c r="M37" s="22"/>
      <c r="N37" s="22"/>
      <c r="O37" s="22"/>
      <c r="P37" s="22"/>
    </row>
    <row r="38" spans="1:16" ht="39" customHeight="1" x14ac:dyDescent="0.15">
      <c r="A38" s="22"/>
      <c r="B38" s="35"/>
      <c r="C38" s="1144" t="s">
        <v>564</v>
      </c>
      <c r="D38" s="1145"/>
      <c r="E38" s="1146"/>
      <c r="F38" s="36">
        <v>1.69</v>
      </c>
      <c r="G38" s="37">
        <v>1.91</v>
      </c>
      <c r="H38" s="37">
        <v>1.54</v>
      </c>
      <c r="I38" s="37">
        <v>2.0699999999999998</v>
      </c>
      <c r="J38" s="38">
        <v>2.37</v>
      </c>
      <c r="K38" s="22"/>
      <c r="L38" s="22"/>
      <c r="M38" s="22"/>
      <c r="N38" s="22"/>
      <c r="O38" s="22"/>
      <c r="P38" s="22"/>
    </row>
    <row r="39" spans="1:16" ht="39" customHeight="1" x14ac:dyDescent="0.15">
      <c r="A39" s="22"/>
      <c r="B39" s="35"/>
      <c r="C39" s="1144" t="s">
        <v>565</v>
      </c>
      <c r="D39" s="1145"/>
      <c r="E39" s="1146"/>
      <c r="F39" s="36">
        <v>0.49</v>
      </c>
      <c r="G39" s="37">
        <v>0.45</v>
      </c>
      <c r="H39" s="37">
        <v>1.31</v>
      </c>
      <c r="I39" s="37">
        <v>0.93</v>
      </c>
      <c r="J39" s="38">
        <v>1.74</v>
      </c>
      <c r="K39" s="22"/>
      <c r="L39" s="22"/>
      <c r="M39" s="22"/>
      <c r="N39" s="22"/>
      <c r="O39" s="22"/>
      <c r="P39" s="22"/>
    </row>
    <row r="40" spans="1:16" ht="39" customHeight="1" x14ac:dyDescent="0.15">
      <c r="A40" s="22"/>
      <c r="B40" s="35"/>
      <c r="C40" s="1144" t="s">
        <v>566</v>
      </c>
      <c r="D40" s="1145"/>
      <c r="E40" s="1146"/>
      <c r="F40" s="36">
        <v>7.0000000000000007E-2</v>
      </c>
      <c r="G40" s="37">
        <v>0.06</v>
      </c>
      <c r="H40" s="37">
        <v>0.05</v>
      </c>
      <c r="I40" s="37">
        <v>0.04</v>
      </c>
      <c r="J40" s="38">
        <v>0.09</v>
      </c>
      <c r="K40" s="22"/>
      <c r="L40" s="22"/>
      <c r="M40" s="22"/>
      <c r="N40" s="22"/>
      <c r="O40" s="22"/>
      <c r="P40" s="22"/>
    </row>
    <row r="41" spans="1:16" ht="39" customHeight="1" x14ac:dyDescent="0.15">
      <c r="A41" s="22"/>
      <c r="B41" s="35"/>
      <c r="C41" s="1144" t="s">
        <v>567</v>
      </c>
      <c r="D41" s="1145"/>
      <c r="E41" s="1146"/>
      <c r="F41" s="36">
        <v>0.09</v>
      </c>
      <c r="G41" s="37">
        <v>0.09</v>
      </c>
      <c r="H41" s="37">
        <v>7.0000000000000007E-2</v>
      </c>
      <c r="I41" s="37">
        <v>7.0000000000000007E-2</v>
      </c>
      <c r="J41" s="38">
        <v>0.06</v>
      </c>
      <c r="K41" s="22"/>
      <c r="L41" s="22"/>
      <c r="M41" s="22"/>
      <c r="N41" s="22"/>
      <c r="O41" s="22"/>
      <c r="P41" s="22"/>
    </row>
    <row r="42" spans="1:16" ht="39" customHeight="1" x14ac:dyDescent="0.15">
      <c r="A42" s="22"/>
      <c r="B42" s="39"/>
      <c r="C42" s="1144" t="s">
        <v>568</v>
      </c>
      <c r="D42" s="1145"/>
      <c r="E42" s="1146"/>
      <c r="F42" s="36" t="s">
        <v>512</v>
      </c>
      <c r="G42" s="37" t="s">
        <v>512</v>
      </c>
      <c r="H42" s="37" t="s">
        <v>512</v>
      </c>
      <c r="I42" s="37" t="s">
        <v>512</v>
      </c>
      <c r="J42" s="38" t="s">
        <v>512</v>
      </c>
      <c r="K42" s="22"/>
      <c r="L42" s="22"/>
      <c r="M42" s="22"/>
      <c r="N42" s="22"/>
      <c r="O42" s="22"/>
      <c r="P42" s="22"/>
    </row>
    <row r="43" spans="1:16" ht="39" customHeight="1" thickBot="1" x14ac:dyDescent="0.2">
      <c r="A43" s="22"/>
      <c r="B43" s="40"/>
      <c r="C43" s="1147" t="s">
        <v>569</v>
      </c>
      <c r="D43" s="1148"/>
      <c r="E43" s="1149"/>
      <c r="F43" s="41">
        <v>0.36</v>
      </c>
      <c r="G43" s="42">
        <v>0.25</v>
      </c>
      <c r="H43" s="42">
        <v>0.32</v>
      </c>
      <c r="I43" s="42">
        <v>0.11</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jzI9mh7fMONqoNzTLfx7nRB8j9CqRwn7ZCiRW9BT+6I91DxoYrCjYVkx6p47H0BuF7p9/KWoelY3FamWXRdvw==" saltValue="tHxxgiOAGMz20d2aye7L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2" t="s">
        <v>10</v>
      </c>
      <c r="C45" s="1153"/>
      <c r="D45" s="58"/>
      <c r="E45" s="1158" t="s">
        <v>11</v>
      </c>
      <c r="F45" s="1158"/>
      <c r="G45" s="1158"/>
      <c r="H45" s="1158"/>
      <c r="I45" s="1158"/>
      <c r="J45" s="1159"/>
      <c r="K45" s="59">
        <v>6414</v>
      </c>
      <c r="L45" s="60">
        <v>6310</v>
      </c>
      <c r="M45" s="60">
        <v>6378</v>
      </c>
      <c r="N45" s="60">
        <v>6537</v>
      </c>
      <c r="O45" s="61">
        <v>6716</v>
      </c>
      <c r="P45" s="48"/>
      <c r="Q45" s="48"/>
      <c r="R45" s="48"/>
      <c r="S45" s="48"/>
      <c r="T45" s="48"/>
      <c r="U45" s="48"/>
    </row>
    <row r="46" spans="1:21" ht="30.75" customHeight="1" x14ac:dyDescent="0.15">
      <c r="A46" s="48"/>
      <c r="B46" s="1154"/>
      <c r="C46" s="1155"/>
      <c r="D46" s="62"/>
      <c r="E46" s="1160" t="s">
        <v>12</v>
      </c>
      <c r="F46" s="1160"/>
      <c r="G46" s="1160"/>
      <c r="H46" s="1160"/>
      <c r="I46" s="1160"/>
      <c r="J46" s="1161"/>
      <c r="K46" s="63" t="s">
        <v>512</v>
      </c>
      <c r="L46" s="64" t="s">
        <v>512</v>
      </c>
      <c r="M46" s="64" t="s">
        <v>512</v>
      </c>
      <c r="N46" s="64" t="s">
        <v>512</v>
      </c>
      <c r="O46" s="65" t="s">
        <v>512</v>
      </c>
      <c r="P46" s="48"/>
      <c r="Q46" s="48"/>
      <c r="R46" s="48"/>
      <c r="S46" s="48"/>
      <c r="T46" s="48"/>
      <c r="U46" s="48"/>
    </row>
    <row r="47" spans="1:21" ht="30.75" customHeight="1" x14ac:dyDescent="0.15">
      <c r="A47" s="48"/>
      <c r="B47" s="1154"/>
      <c r="C47" s="1155"/>
      <c r="D47" s="62"/>
      <c r="E47" s="1160" t="s">
        <v>13</v>
      </c>
      <c r="F47" s="1160"/>
      <c r="G47" s="1160"/>
      <c r="H47" s="1160"/>
      <c r="I47" s="1160"/>
      <c r="J47" s="1161"/>
      <c r="K47" s="63" t="s">
        <v>512</v>
      </c>
      <c r="L47" s="64" t="s">
        <v>512</v>
      </c>
      <c r="M47" s="64" t="s">
        <v>512</v>
      </c>
      <c r="N47" s="64" t="s">
        <v>512</v>
      </c>
      <c r="O47" s="65" t="s">
        <v>512</v>
      </c>
      <c r="P47" s="48"/>
      <c r="Q47" s="48"/>
      <c r="R47" s="48"/>
      <c r="S47" s="48"/>
      <c r="T47" s="48"/>
      <c r="U47" s="48"/>
    </row>
    <row r="48" spans="1:21" ht="30.75" customHeight="1" x14ac:dyDescent="0.15">
      <c r="A48" s="48"/>
      <c r="B48" s="1154"/>
      <c r="C48" s="1155"/>
      <c r="D48" s="62"/>
      <c r="E48" s="1160" t="s">
        <v>14</v>
      </c>
      <c r="F48" s="1160"/>
      <c r="G48" s="1160"/>
      <c r="H48" s="1160"/>
      <c r="I48" s="1160"/>
      <c r="J48" s="1161"/>
      <c r="K48" s="63">
        <v>1222</v>
      </c>
      <c r="L48" s="64">
        <v>1179</v>
      </c>
      <c r="M48" s="64">
        <v>1189</v>
      </c>
      <c r="N48" s="64">
        <v>1116</v>
      </c>
      <c r="O48" s="65">
        <v>1130</v>
      </c>
      <c r="P48" s="48"/>
      <c r="Q48" s="48"/>
      <c r="R48" s="48"/>
      <c r="S48" s="48"/>
      <c r="T48" s="48"/>
      <c r="U48" s="48"/>
    </row>
    <row r="49" spans="1:21" ht="30.75" customHeight="1" x14ac:dyDescent="0.15">
      <c r="A49" s="48"/>
      <c r="B49" s="1154"/>
      <c r="C49" s="1155"/>
      <c r="D49" s="62"/>
      <c r="E49" s="1160" t="s">
        <v>15</v>
      </c>
      <c r="F49" s="1160"/>
      <c r="G49" s="1160"/>
      <c r="H49" s="1160"/>
      <c r="I49" s="1160"/>
      <c r="J49" s="1161"/>
      <c r="K49" s="63" t="s">
        <v>512</v>
      </c>
      <c r="L49" s="64" t="s">
        <v>512</v>
      </c>
      <c r="M49" s="64" t="s">
        <v>512</v>
      </c>
      <c r="N49" s="64" t="s">
        <v>512</v>
      </c>
      <c r="O49" s="65" t="s">
        <v>512</v>
      </c>
      <c r="P49" s="48"/>
      <c r="Q49" s="48"/>
      <c r="R49" s="48"/>
      <c r="S49" s="48"/>
      <c r="T49" s="48"/>
      <c r="U49" s="48"/>
    </row>
    <row r="50" spans="1:21" ht="30.75" customHeight="1" x14ac:dyDescent="0.15">
      <c r="A50" s="48"/>
      <c r="B50" s="1154"/>
      <c r="C50" s="1155"/>
      <c r="D50" s="62"/>
      <c r="E50" s="1160" t="s">
        <v>16</v>
      </c>
      <c r="F50" s="1160"/>
      <c r="G50" s="1160"/>
      <c r="H50" s="1160"/>
      <c r="I50" s="1160"/>
      <c r="J50" s="1161"/>
      <c r="K50" s="63">
        <v>94</v>
      </c>
      <c r="L50" s="64">
        <v>87</v>
      </c>
      <c r="M50" s="64">
        <v>72</v>
      </c>
      <c r="N50" s="64">
        <v>35</v>
      </c>
      <c r="O50" s="65">
        <v>22</v>
      </c>
      <c r="P50" s="48"/>
      <c r="Q50" s="48"/>
      <c r="R50" s="48"/>
      <c r="S50" s="48"/>
      <c r="T50" s="48"/>
      <c r="U50" s="48"/>
    </row>
    <row r="51" spans="1:21" ht="30.75" customHeight="1" x14ac:dyDescent="0.15">
      <c r="A51" s="48"/>
      <c r="B51" s="1156"/>
      <c r="C51" s="1157"/>
      <c r="D51" s="66"/>
      <c r="E51" s="1160" t="s">
        <v>17</v>
      </c>
      <c r="F51" s="1160"/>
      <c r="G51" s="1160"/>
      <c r="H51" s="1160"/>
      <c r="I51" s="1160"/>
      <c r="J51" s="1161"/>
      <c r="K51" s="63" t="s">
        <v>512</v>
      </c>
      <c r="L51" s="64" t="s">
        <v>512</v>
      </c>
      <c r="M51" s="64" t="s">
        <v>512</v>
      </c>
      <c r="N51" s="64" t="s">
        <v>512</v>
      </c>
      <c r="O51" s="65" t="s">
        <v>512</v>
      </c>
      <c r="P51" s="48"/>
      <c r="Q51" s="48"/>
      <c r="R51" s="48"/>
      <c r="S51" s="48"/>
      <c r="T51" s="48"/>
      <c r="U51" s="48"/>
    </row>
    <row r="52" spans="1:21" ht="30.75" customHeight="1" x14ac:dyDescent="0.15">
      <c r="A52" s="48"/>
      <c r="B52" s="1162" t="s">
        <v>18</v>
      </c>
      <c r="C52" s="1163"/>
      <c r="D52" s="66"/>
      <c r="E52" s="1160" t="s">
        <v>19</v>
      </c>
      <c r="F52" s="1160"/>
      <c r="G52" s="1160"/>
      <c r="H52" s="1160"/>
      <c r="I52" s="1160"/>
      <c r="J52" s="1161"/>
      <c r="K52" s="63">
        <v>5989</v>
      </c>
      <c r="L52" s="64">
        <v>5826</v>
      </c>
      <c r="M52" s="64">
        <v>5828</v>
      </c>
      <c r="N52" s="64">
        <v>5769</v>
      </c>
      <c r="O52" s="65">
        <v>5848</v>
      </c>
      <c r="P52" s="48"/>
      <c r="Q52" s="48"/>
      <c r="R52" s="48"/>
      <c r="S52" s="48"/>
      <c r="T52" s="48"/>
      <c r="U52" s="48"/>
    </row>
    <row r="53" spans="1:21" ht="30.75" customHeight="1" thickBot="1" x14ac:dyDescent="0.2">
      <c r="A53" s="48"/>
      <c r="B53" s="1164" t="s">
        <v>20</v>
      </c>
      <c r="C53" s="1165"/>
      <c r="D53" s="67"/>
      <c r="E53" s="1166" t="s">
        <v>21</v>
      </c>
      <c r="F53" s="1166"/>
      <c r="G53" s="1166"/>
      <c r="H53" s="1166"/>
      <c r="I53" s="1166"/>
      <c r="J53" s="1167"/>
      <c r="K53" s="68">
        <v>1741</v>
      </c>
      <c r="L53" s="69">
        <v>1750</v>
      </c>
      <c r="M53" s="69">
        <v>1811</v>
      </c>
      <c r="N53" s="69">
        <v>1919</v>
      </c>
      <c r="O53" s="70">
        <v>2020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8" t="s">
        <v>25</v>
      </c>
      <c r="C58" s="1169"/>
      <c r="D58" s="1174" t="s">
        <v>26</v>
      </c>
      <c r="E58" s="1175"/>
      <c r="F58" s="1175"/>
      <c r="G58" s="1175"/>
      <c r="H58" s="1175"/>
      <c r="I58" s="1175"/>
      <c r="J58" s="1176"/>
      <c r="K58" s="83" t="s">
        <v>512</v>
      </c>
      <c r="L58" s="84" t="s">
        <v>512</v>
      </c>
      <c r="M58" s="84" t="s">
        <v>512</v>
      </c>
      <c r="N58" s="84" t="s">
        <v>512</v>
      </c>
      <c r="O58" s="85" t="s">
        <v>512</v>
      </c>
    </row>
    <row r="59" spans="1:21" ht="31.5" customHeight="1" x14ac:dyDescent="0.15">
      <c r="B59" s="1170"/>
      <c r="C59" s="1171"/>
      <c r="D59" s="1177" t="s">
        <v>27</v>
      </c>
      <c r="E59" s="1178"/>
      <c r="F59" s="1178"/>
      <c r="G59" s="1178"/>
      <c r="H59" s="1178"/>
      <c r="I59" s="1178"/>
      <c r="J59" s="1179"/>
      <c r="K59" s="86" t="s">
        <v>512</v>
      </c>
      <c r="L59" s="87" t="s">
        <v>512</v>
      </c>
      <c r="M59" s="87" t="s">
        <v>512</v>
      </c>
      <c r="N59" s="87" t="s">
        <v>512</v>
      </c>
      <c r="O59" s="88" t="s">
        <v>512</v>
      </c>
    </row>
    <row r="60" spans="1:21" ht="31.5" customHeight="1" thickBot="1" x14ac:dyDescent="0.2">
      <c r="B60" s="1172"/>
      <c r="C60" s="1173"/>
      <c r="D60" s="1180" t="s">
        <v>28</v>
      </c>
      <c r="E60" s="1181"/>
      <c r="F60" s="1181"/>
      <c r="G60" s="1181"/>
      <c r="H60" s="1181"/>
      <c r="I60" s="1181"/>
      <c r="J60" s="1182"/>
      <c r="K60" s="89" t="s">
        <v>512</v>
      </c>
      <c r="L60" s="90" t="s">
        <v>512</v>
      </c>
      <c r="M60" s="90" t="s">
        <v>512</v>
      </c>
      <c r="N60" s="90" t="s">
        <v>512</v>
      </c>
      <c r="O60" s="91" t="s">
        <v>512</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VoteR+JIRA2KKfTkn4e98p5WtPuBdSKsiQfhb8sr5dgHg5AnkVzc3PtoObwMwTdiCBo8sKSzoWkf/Og8DDKCw==" saltValue="5nJTe0vFPyKZfSuTpaOhj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553</v>
      </c>
      <c r="J40" s="103" t="s">
        <v>554</v>
      </c>
      <c r="K40" s="103" t="s">
        <v>555</v>
      </c>
      <c r="L40" s="103" t="s">
        <v>556</v>
      </c>
      <c r="M40" s="104" t="s">
        <v>557</v>
      </c>
    </row>
    <row r="41" spans="2:13" ht="27.75" customHeight="1" x14ac:dyDescent="0.15">
      <c r="B41" s="1183" t="s">
        <v>31</v>
      </c>
      <c r="C41" s="1184"/>
      <c r="D41" s="105"/>
      <c r="E41" s="1189" t="s">
        <v>32</v>
      </c>
      <c r="F41" s="1189"/>
      <c r="G41" s="1189"/>
      <c r="H41" s="1190"/>
      <c r="I41" s="351">
        <v>66336</v>
      </c>
      <c r="J41" s="352">
        <v>67722</v>
      </c>
      <c r="K41" s="352">
        <v>68963</v>
      </c>
      <c r="L41" s="352">
        <v>66781</v>
      </c>
      <c r="M41" s="353">
        <v>64371</v>
      </c>
    </row>
    <row r="42" spans="2:13" ht="27.75" customHeight="1" x14ac:dyDescent="0.15">
      <c r="B42" s="1185"/>
      <c r="C42" s="1186"/>
      <c r="D42" s="106"/>
      <c r="E42" s="1191" t="s">
        <v>33</v>
      </c>
      <c r="F42" s="1191"/>
      <c r="G42" s="1191"/>
      <c r="H42" s="1192"/>
      <c r="I42" s="354">
        <v>124</v>
      </c>
      <c r="J42" s="355">
        <v>110</v>
      </c>
      <c r="K42" s="355">
        <v>84</v>
      </c>
      <c r="L42" s="355">
        <v>58</v>
      </c>
      <c r="M42" s="356">
        <v>45</v>
      </c>
    </row>
    <row r="43" spans="2:13" ht="27.75" customHeight="1" x14ac:dyDescent="0.15">
      <c r="B43" s="1185"/>
      <c r="C43" s="1186"/>
      <c r="D43" s="106"/>
      <c r="E43" s="1191" t="s">
        <v>34</v>
      </c>
      <c r="F43" s="1191"/>
      <c r="G43" s="1191"/>
      <c r="H43" s="1192"/>
      <c r="I43" s="354">
        <v>13635</v>
      </c>
      <c r="J43" s="355">
        <v>13594</v>
      </c>
      <c r="K43" s="355">
        <v>11768</v>
      </c>
      <c r="L43" s="355">
        <v>11178</v>
      </c>
      <c r="M43" s="356">
        <v>10408</v>
      </c>
    </row>
    <row r="44" spans="2:13" ht="27.75" customHeight="1" x14ac:dyDescent="0.15">
      <c r="B44" s="1185"/>
      <c r="C44" s="1186"/>
      <c r="D44" s="106"/>
      <c r="E44" s="1191" t="s">
        <v>35</v>
      </c>
      <c r="F44" s="1191"/>
      <c r="G44" s="1191"/>
      <c r="H44" s="1192"/>
      <c r="I44" s="354" t="s">
        <v>512</v>
      </c>
      <c r="J44" s="355" t="s">
        <v>512</v>
      </c>
      <c r="K44" s="355" t="s">
        <v>512</v>
      </c>
      <c r="L44" s="355" t="s">
        <v>512</v>
      </c>
      <c r="M44" s="356" t="s">
        <v>512</v>
      </c>
    </row>
    <row r="45" spans="2:13" ht="27.75" customHeight="1" x14ac:dyDescent="0.15">
      <c r="B45" s="1185"/>
      <c r="C45" s="1186"/>
      <c r="D45" s="106"/>
      <c r="E45" s="1191" t="s">
        <v>36</v>
      </c>
      <c r="F45" s="1191"/>
      <c r="G45" s="1191"/>
      <c r="H45" s="1192"/>
      <c r="I45" s="354">
        <v>5244</v>
      </c>
      <c r="J45" s="355">
        <v>5612</v>
      </c>
      <c r="K45" s="355">
        <v>5906</v>
      </c>
      <c r="L45" s="355">
        <v>6036</v>
      </c>
      <c r="M45" s="356">
        <v>6306</v>
      </c>
    </row>
    <row r="46" spans="2:13" ht="27.75" customHeight="1" x14ac:dyDescent="0.15">
      <c r="B46" s="1185"/>
      <c r="C46" s="1186"/>
      <c r="D46" s="107"/>
      <c r="E46" s="1191" t="s">
        <v>37</v>
      </c>
      <c r="F46" s="1191"/>
      <c r="G46" s="1191"/>
      <c r="H46" s="1192"/>
      <c r="I46" s="354" t="s">
        <v>512</v>
      </c>
      <c r="J46" s="355" t="s">
        <v>512</v>
      </c>
      <c r="K46" s="355" t="s">
        <v>512</v>
      </c>
      <c r="L46" s="355" t="s">
        <v>512</v>
      </c>
      <c r="M46" s="356" t="s">
        <v>512</v>
      </c>
    </row>
    <row r="47" spans="2:13" ht="27.75" customHeight="1" x14ac:dyDescent="0.15">
      <c r="B47" s="1185"/>
      <c r="C47" s="1186"/>
      <c r="D47" s="108"/>
      <c r="E47" s="1193" t="s">
        <v>38</v>
      </c>
      <c r="F47" s="1194"/>
      <c r="G47" s="1194"/>
      <c r="H47" s="1195"/>
      <c r="I47" s="354" t="s">
        <v>512</v>
      </c>
      <c r="J47" s="355" t="s">
        <v>512</v>
      </c>
      <c r="K47" s="355" t="s">
        <v>512</v>
      </c>
      <c r="L47" s="355" t="s">
        <v>512</v>
      </c>
      <c r="M47" s="356" t="s">
        <v>512</v>
      </c>
    </row>
    <row r="48" spans="2:13" ht="27.75" customHeight="1" x14ac:dyDescent="0.15">
      <c r="B48" s="1185"/>
      <c r="C48" s="1186"/>
      <c r="D48" s="106"/>
      <c r="E48" s="1191" t="s">
        <v>39</v>
      </c>
      <c r="F48" s="1191"/>
      <c r="G48" s="1191"/>
      <c r="H48" s="1192"/>
      <c r="I48" s="354" t="s">
        <v>512</v>
      </c>
      <c r="J48" s="355" t="s">
        <v>512</v>
      </c>
      <c r="K48" s="355" t="s">
        <v>512</v>
      </c>
      <c r="L48" s="355" t="s">
        <v>512</v>
      </c>
      <c r="M48" s="356" t="s">
        <v>512</v>
      </c>
    </row>
    <row r="49" spans="2:13" ht="27.75" customHeight="1" x14ac:dyDescent="0.15">
      <c r="B49" s="1187"/>
      <c r="C49" s="1188"/>
      <c r="D49" s="106"/>
      <c r="E49" s="1191" t="s">
        <v>40</v>
      </c>
      <c r="F49" s="1191"/>
      <c r="G49" s="1191"/>
      <c r="H49" s="1192"/>
      <c r="I49" s="354" t="s">
        <v>512</v>
      </c>
      <c r="J49" s="355" t="s">
        <v>512</v>
      </c>
      <c r="K49" s="355" t="s">
        <v>512</v>
      </c>
      <c r="L49" s="355" t="s">
        <v>512</v>
      </c>
      <c r="M49" s="356" t="s">
        <v>512</v>
      </c>
    </row>
    <row r="50" spans="2:13" ht="27.75" customHeight="1" x14ac:dyDescent="0.15">
      <c r="B50" s="1196" t="s">
        <v>41</v>
      </c>
      <c r="C50" s="1197"/>
      <c r="D50" s="109"/>
      <c r="E50" s="1191" t="s">
        <v>42</v>
      </c>
      <c r="F50" s="1191"/>
      <c r="G50" s="1191"/>
      <c r="H50" s="1192"/>
      <c r="I50" s="354">
        <v>19593</v>
      </c>
      <c r="J50" s="355">
        <v>20302</v>
      </c>
      <c r="K50" s="355">
        <v>19910</v>
      </c>
      <c r="L50" s="355">
        <v>20536</v>
      </c>
      <c r="M50" s="356">
        <v>20209</v>
      </c>
    </row>
    <row r="51" spans="2:13" ht="27.75" customHeight="1" x14ac:dyDescent="0.15">
      <c r="B51" s="1185"/>
      <c r="C51" s="1186"/>
      <c r="D51" s="106"/>
      <c r="E51" s="1191" t="s">
        <v>43</v>
      </c>
      <c r="F51" s="1191"/>
      <c r="G51" s="1191"/>
      <c r="H51" s="1192"/>
      <c r="I51" s="354">
        <v>1274</v>
      </c>
      <c r="J51" s="355">
        <v>1122</v>
      </c>
      <c r="K51" s="355">
        <v>915</v>
      </c>
      <c r="L51" s="355">
        <v>686</v>
      </c>
      <c r="M51" s="356">
        <v>566</v>
      </c>
    </row>
    <row r="52" spans="2:13" ht="27.75" customHeight="1" x14ac:dyDescent="0.15">
      <c r="B52" s="1187"/>
      <c r="C52" s="1188"/>
      <c r="D52" s="106"/>
      <c r="E52" s="1191" t="s">
        <v>44</v>
      </c>
      <c r="F52" s="1191"/>
      <c r="G52" s="1191"/>
      <c r="H52" s="1192"/>
      <c r="I52" s="354">
        <v>61366</v>
      </c>
      <c r="J52" s="355">
        <v>61655</v>
      </c>
      <c r="K52" s="355">
        <v>62268</v>
      </c>
      <c r="L52" s="355">
        <v>59362</v>
      </c>
      <c r="M52" s="356">
        <v>56963</v>
      </c>
    </row>
    <row r="53" spans="2:13" ht="27.75" customHeight="1" thickBot="1" x14ac:dyDescent="0.2">
      <c r="B53" s="1198" t="s">
        <v>45</v>
      </c>
      <c r="C53" s="1199"/>
      <c r="D53" s="110"/>
      <c r="E53" s="1200" t="s">
        <v>46</v>
      </c>
      <c r="F53" s="1200"/>
      <c r="G53" s="1200"/>
      <c r="H53" s="1201"/>
      <c r="I53" s="357">
        <v>3106</v>
      </c>
      <c r="J53" s="358">
        <v>3959</v>
      </c>
      <c r="K53" s="358">
        <v>3626</v>
      </c>
      <c r="L53" s="358">
        <v>3469</v>
      </c>
      <c r="M53" s="359">
        <v>3392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AVPjyvNVpRw+I8PTt/Uv1a/7leteIWJVJcVPpz8uyIpYdRBlaFsuwAHbm79Roe52Adxb3l/5AfSvFmjSiOk4Pg==" saltValue="GzXwvosrJ5WqNOrMHRUQ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0" t="s">
        <v>49</v>
      </c>
      <c r="D55" s="1210"/>
      <c r="E55" s="1211"/>
      <c r="F55" s="122">
        <v>9437</v>
      </c>
      <c r="G55" s="122">
        <v>9885</v>
      </c>
      <c r="H55" s="123">
        <v>9381</v>
      </c>
    </row>
    <row r="56" spans="2:8" ht="52.5" customHeight="1" x14ac:dyDescent="0.15">
      <c r="B56" s="124"/>
      <c r="C56" s="1212" t="s">
        <v>50</v>
      </c>
      <c r="D56" s="1212"/>
      <c r="E56" s="1213"/>
      <c r="F56" s="125">
        <v>6010</v>
      </c>
      <c r="G56" s="125">
        <v>6010</v>
      </c>
      <c r="H56" s="126">
        <v>6011</v>
      </c>
    </row>
    <row r="57" spans="2:8" ht="53.25" customHeight="1" x14ac:dyDescent="0.15">
      <c r="B57" s="124"/>
      <c r="C57" s="1214" t="s">
        <v>51</v>
      </c>
      <c r="D57" s="1214"/>
      <c r="E57" s="1215"/>
      <c r="F57" s="127">
        <v>6556</v>
      </c>
      <c r="G57" s="127">
        <v>6320</v>
      </c>
      <c r="H57" s="128">
        <v>6296</v>
      </c>
    </row>
    <row r="58" spans="2:8" ht="45.75" customHeight="1" x14ac:dyDescent="0.15">
      <c r="B58" s="129"/>
      <c r="C58" s="1202" t="s">
        <v>586</v>
      </c>
      <c r="D58" s="1203"/>
      <c r="E58" s="1204"/>
      <c r="F58" s="360">
        <v>3501</v>
      </c>
      <c r="G58" s="360">
        <v>3301</v>
      </c>
      <c r="H58" s="361">
        <v>3102</v>
      </c>
    </row>
    <row r="59" spans="2:8" ht="45.75" customHeight="1" x14ac:dyDescent="0.15">
      <c r="B59" s="129"/>
      <c r="C59" s="1202" t="s">
        <v>587</v>
      </c>
      <c r="D59" s="1203"/>
      <c r="E59" s="1204"/>
      <c r="F59" s="360">
        <v>1979</v>
      </c>
      <c r="G59" s="360">
        <v>2020</v>
      </c>
      <c r="H59" s="361">
        <v>2167</v>
      </c>
    </row>
    <row r="60" spans="2:8" ht="45.75" customHeight="1" x14ac:dyDescent="0.15">
      <c r="B60" s="129"/>
      <c r="C60" s="1202" t="s">
        <v>588</v>
      </c>
      <c r="D60" s="1203"/>
      <c r="E60" s="1204"/>
      <c r="F60" s="360">
        <v>507</v>
      </c>
      <c r="G60" s="360">
        <v>434</v>
      </c>
      <c r="H60" s="361">
        <v>450</v>
      </c>
    </row>
    <row r="61" spans="2:8" ht="45.75" customHeight="1" x14ac:dyDescent="0.15">
      <c r="B61" s="129"/>
      <c r="C61" s="1202" t="s">
        <v>589</v>
      </c>
      <c r="D61" s="1203"/>
      <c r="E61" s="1204"/>
      <c r="F61" s="360">
        <v>383</v>
      </c>
      <c r="G61" s="360">
        <v>373</v>
      </c>
      <c r="H61" s="361">
        <v>367</v>
      </c>
    </row>
    <row r="62" spans="2:8" ht="45.75" customHeight="1" thickBot="1" x14ac:dyDescent="0.2">
      <c r="B62" s="130"/>
      <c r="C62" s="1205" t="s">
        <v>590</v>
      </c>
      <c r="D62" s="1206"/>
      <c r="E62" s="1207"/>
      <c r="F62" s="362">
        <v>100</v>
      </c>
      <c r="G62" s="362">
        <v>100</v>
      </c>
      <c r="H62" s="363">
        <v>100</v>
      </c>
    </row>
    <row r="63" spans="2:8" ht="52.5" customHeight="1" thickBot="1" x14ac:dyDescent="0.2">
      <c r="B63" s="131"/>
      <c r="C63" s="1208" t="s">
        <v>52</v>
      </c>
      <c r="D63" s="1208"/>
      <c r="E63" s="1209"/>
      <c r="F63" s="132">
        <v>22003</v>
      </c>
      <c r="G63" s="132">
        <v>22216</v>
      </c>
      <c r="H63" s="133">
        <v>21688</v>
      </c>
    </row>
    <row r="64" spans="2:8" x14ac:dyDescent="0.15"/>
  </sheetData>
  <sheetProtection algorithmName="SHA-512" hashValue="4JqroSV9FJh3184SxLlOGpxZKD5+bpsBNtZ0ICPQNf6sygj3QiMFE0//K1w73xemda4G5btYJYmcpW+YfS2u3g==" saltValue="RoZi7RlB6ObETVyH1pfM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550</v>
      </c>
      <c r="G2" s="147"/>
      <c r="H2" s="148"/>
    </row>
    <row r="3" spans="1:8" x14ac:dyDescent="0.15">
      <c r="A3" s="144" t="s">
        <v>543</v>
      </c>
      <c r="B3" s="149"/>
      <c r="C3" s="150"/>
      <c r="D3" s="151">
        <v>86521</v>
      </c>
      <c r="E3" s="152"/>
      <c r="F3" s="153">
        <v>69185</v>
      </c>
      <c r="G3" s="154"/>
      <c r="H3" s="155"/>
    </row>
    <row r="4" spans="1:8" x14ac:dyDescent="0.15">
      <c r="A4" s="156"/>
      <c r="B4" s="157"/>
      <c r="C4" s="158"/>
      <c r="D4" s="159">
        <v>52844</v>
      </c>
      <c r="E4" s="160"/>
      <c r="F4" s="161">
        <v>38519</v>
      </c>
      <c r="G4" s="162"/>
      <c r="H4" s="163"/>
    </row>
    <row r="5" spans="1:8" x14ac:dyDescent="0.15">
      <c r="A5" s="144" t="s">
        <v>545</v>
      </c>
      <c r="B5" s="149"/>
      <c r="C5" s="150"/>
      <c r="D5" s="151">
        <v>125809</v>
      </c>
      <c r="E5" s="152"/>
      <c r="F5" s="153">
        <v>70166</v>
      </c>
      <c r="G5" s="154"/>
      <c r="H5" s="155"/>
    </row>
    <row r="6" spans="1:8" x14ac:dyDescent="0.15">
      <c r="A6" s="156"/>
      <c r="B6" s="157"/>
      <c r="C6" s="158"/>
      <c r="D6" s="159">
        <v>65848</v>
      </c>
      <c r="E6" s="160"/>
      <c r="F6" s="161">
        <v>36115</v>
      </c>
      <c r="G6" s="162"/>
      <c r="H6" s="163"/>
    </row>
    <row r="7" spans="1:8" x14ac:dyDescent="0.15">
      <c r="A7" s="144" t="s">
        <v>546</v>
      </c>
      <c r="B7" s="149"/>
      <c r="C7" s="150"/>
      <c r="D7" s="151">
        <v>121685</v>
      </c>
      <c r="E7" s="152"/>
      <c r="F7" s="153">
        <v>70329</v>
      </c>
      <c r="G7" s="154"/>
      <c r="H7" s="155"/>
    </row>
    <row r="8" spans="1:8" x14ac:dyDescent="0.15">
      <c r="A8" s="156"/>
      <c r="B8" s="157"/>
      <c r="C8" s="158"/>
      <c r="D8" s="159">
        <v>74119</v>
      </c>
      <c r="E8" s="160"/>
      <c r="F8" s="161">
        <v>39403</v>
      </c>
      <c r="G8" s="162"/>
      <c r="H8" s="163"/>
    </row>
    <row r="9" spans="1:8" x14ac:dyDescent="0.15">
      <c r="A9" s="144" t="s">
        <v>547</v>
      </c>
      <c r="B9" s="149"/>
      <c r="C9" s="150"/>
      <c r="D9" s="151">
        <v>93325</v>
      </c>
      <c r="E9" s="152"/>
      <c r="F9" s="153">
        <v>71871</v>
      </c>
      <c r="G9" s="154"/>
      <c r="H9" s="155"/>
    </row>
    <row r="10" spans="1:8" x14ac:dyDescent="0.15">
      <c r="A10" s="156"/>
      <c r="B10" s="157"/>
      <c r="C10" s="158"/>
      <c r="D10" s="159">
        <v>43434</v>
      </c>
      <c r="E10" s="160"/>
      <c r="F10" s="161">
        <v>38232</v>
      </c>
      <c r="G10" s="162"/>
      <c r="H10" s="163"/>
    </row>
    <row r="11" spans="1:8" x14ac:dyDescent="0.15">
      <c r="A11" s="144" t="s">
        <v>548</v>
      </c>
      <c r="B11" s="149"/>
      <c r="C11" s="150"/>
      <c r="D11" s="151">
        <v>87843</v>
      </c>
      <c r="E11" s="152"/>
      <c r="F11" s="153">
        <v>71807</v>
      </c>
      <c r="G11" s="154"/>
      <c r="H11" s="155"/>
    </row>
    <row r="12" spans="1:8" x14ac:dyDescent="0.15">
      <c r="A12" s="156"/>
      <c r="B12" s="157"/>
      <c r="C12" s="164"/>
      <c r="D12" s="159">
        <v>42183</v>
      </c>
      <c r="E12" s="160"/>
      <c r="F12" s="161">
        <v>37333</v>
      </c>
      <c r="G12" s="162"/>
      <c r="H12" s="163"/>
    </row>
    <row r="13" spans="1:8" x14ac:dyDescent="0.15">
      <c r="A13" s="144"/>
      <c r="B13" s="149"/>
      <c r="C13" s="165"/>
      <c r="D13" s="166">
        <v>103037</v>
      </c>
      <c r="E13" s="167"/>
      <c r="F13" s="168">
        <v>70672</v>
      </c>
      <c r="G13" s="169"/>
      <c r="H13" s="155"/>
    </row>
    <row r="14" spans="1:8" x14ac:dyDescent="0.15">
      <c r="A14" s="156"/>
      <c r="B14" s="157"/>
      <c r="C14" s="158"/>
      <c r="D14" s="159">
        <v>55686</v>
      </c>
      <c r="E14" s="160"/>
      <c r="F14" s="161">
        <v>37920</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6.16</v>
      </c>
      <c r="C19" s="170">
        <f>ROUND(VALUE(SUBSTITUTE(実質収支比率等に係る経年分析!G$48,"▲","-")),2)</f>
        <v>6.52</v>
      </c>
      <c r="D19" s="170">
        <f>ROUND(VALUE(SUBSTITUTE(実質収支比率等に係る経年分析!H$48,"▲","-")),2)</f>
        <v>6.83</v>
      </c>
      <c r="E19" s="170">
        <f>ROUND(VALUE(SUBSTITUTE(実質収支比率等に係る経年分析!I$48,"▲","-")),2)</f>
        <v>7.84</v>
      </c>
      <c r="F19" s="170">
        <f>ROUND(VALUE(SUBSTITUTE(実質収支比率等に係る経年分析!J$48,"▲","-")),2)</f>
        <v>9.8699999999999992</v>
      </c>
    </row>
    <row r="20" spans="1:11" x14ac:dyDescent="0.15">
      <c r="A20" s="170" t="s">
        <v>56</v>
      </c>
      <c r="B20" s="170">
        <f>ROUND(VALUE(SUBSTITUTE(実質収支比率等に係る経年分析!F$47,"▲","-")),2)</f>
        <v>31.45</v>
      </c>
      <c r="C20" s="170">
        <f>ROUND(VALUE(SUBSTITUTE(実質収支比率等に係る経年分析!G$47,"▲","-")),2)</f>
        <v>31.67</v>
      </c>
      <c r="D20" s="170">
        <f>ROUND(VALUE(SUBSTITUTE(実質収支比率等に係る経年分析!H$47,"▲","-")),2)</f>
        <v>30.91</v>
      </c>
      <c r="E20" s="170">
        <f>ROUND(VALUE(SUBSTITUTE(実質収支比率等に係る経年分析!I$47,"▲","-")),2)</f>
        <v>31.74</v>
      </c>
      <c r="F20" s="170">
        <f>ROUND(VALUE(SUBSTITUTE(実質収支比率等に係る経年分析!J$47,"▲","-")),2)</f>
        <v>30.96</v>
      </c>
    </row>
    <row r="21" spans="1:11" x14ac:dyDescent="0.15">
      <c r="A21" s="170" t="s">
        <v>57</v>
      </c>
      <c r="B21" s="170">
        <f>IF(ISNUMBER(VALUE(SUBSTITUTE(実質収支比率等に係る経年分析!F$49,"▲","-"))),ROUND(VALUE(SUBSTITUTE(実質収支比率等に係る経年分析!F$49,"▲","-")),2),NA())</f>
        <v>3.18</v>
      </c>
      <c r="C21" s="170">
        <f>IF(ISNUMBER(VALUE(SUBSTITUTE(実質収支比率等に係る経年分析!G$49,"▲","-"))),ROUND(VALUE(SUBSTITUTE(実質収支比率等に係る経年分析!G$49,"▲","-")),2),NA())</f>
        <v>-0.2</v>
      </c>
      <c r="D21" s="170">
        <f>IF(ISNUMBER(VALUE(SUBSTITUTE(実質収支比率等に係る経年分析!H$49,"▲","-"))),ROUND(VALUE(SUBSTITUTE(実質収支比率等に係る経年分析!H$49,"▲","-")),2),NA())</f>
        <v>-0.36</v>
      </c>
      <c r="E21" s="170">
        <f>IF(ISNUMBER(VALUE(SUBSTITUTE(実質収支比率等に係る経年分析!I$49,"▲","-"))),ROUND(VALUE(SUBSTITUTE(実質収支比率等に係る経年分析!I$49,"▲","-")),2),NA())</f>
        <v>2.58</v>
      </c>
      <c r="F21" s="170">
        <f>IF(ISNUMBER(VALUE(SUBSTITUTE(実質収支比率等に係る経年分析!J$49,"▲","-"))),ROUND(VALUE(SUBSTITUTE(実質収支比率等に係る経年分析!J$49,"▲","-")),2),NA())</f>
        <v>0.15</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0.36</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0.25</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0.32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0.11</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0.05</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市営温泉施設特別会計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0.09</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0.09</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7.0000000000000007E-2</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7.0000000000000007E-2</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0.06</v>
      </c>
    </row>
    <row r="30" spans="1:11" x14ac:dyDescent="0.15">
      <c r="A30" s="171" t="str">
        <f>IF(連結実質赤字比率に係る赤字・黒字の構成分析!C$40="",NA(),連結実質赤字比率に係る赤字・黒字の構成分析!C$40)</f>
        <v>浄化槽市町村整備推進事業特別会計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7.0000000000000007E-2</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0.05</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0.04</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0.09</v>
      </c>
    </row>
    <row r="31" spans="1:11" x14ac:dyDescent="0.15">
      <c r="A31" s="171" t="str">
        <f>IF(連結実質赤字比率に係る赤字・黒字の構成分析!C$39="",NA(),連結実質赤字比率に係る赤字・黒字の構成分析!C$39)</f>
        <v>介護保険特別会計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0.49</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0.45</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1.31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0.93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1.74</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1.69</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1.91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1.54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2.0699999999999998</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2.37</v>
      </c>
    </row>
    <row r="33" spans="1:16" x14ac:dyDescent="0.15">
      <c r="A33" s="171" t="str">
        <f>IF(連結実質赤字比率に係る赤字・黒字の構成分析!C$37="",NA(),連結実質赤字比率に係る赤字・黒字の構成分析!C$37)</f>
        <v>横手市下水道事業会計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3.18</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3.68</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4.05</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4.1100000000000003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4.4800000000000004</v>
      </c>
    </row>
    <row r="34" spans="1:16" x14ac:dyDescent="0.15">
      <c r="A34" s="171" t="str">
        <f>IF(連結実質赤字比率に係る赤字・黒字の構成分析!C$36="",NA(),連結実質赤字比率に係る赤字・黒字の構成分析!C$36)</f>
        <v>横手市水道事業会計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6.9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6.21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5.38</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4.88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4.5599999999999996</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6.09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6.43</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6.64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7.8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9.86</v>
      </c>
    </row>
    <row r="36" spans="1:16" x14ac:dyDescent="0.15">
      <c r="A36" s="171" t="str">
        <f>IF(連結実質赤字比率に係る赤字・黒字の構成分析!C$34="",NA(),連結実質赤字比率に係る赤字・黒字の構成分析!C$34)</f>
        <v>横手市病院事業会計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14.75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15.23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14.98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14.4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14.61</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5989</v>
      </c>
      <c r="E42" s="172"/>
      <c r="F42" s="172"/>
      <c r="G42" s="172">
        <f>'実質公債費比率（分子）の構造'!L$52</f>
        <v>5826</v>
      </c>
      <c r="H42" s="172"/>
      <c r="I42" s="172"/>
      <c r="J42" s="172">
        <f>'実質公債費比率（分子）の構造'!M$52</f>
        <v>5828</v>
      </c>
      <c r="K42" s="172"/>
      <c r="L42" s="172"/>
      <c r="M42" s="172">
        <f>'実質公債費比率（分子）の構造'!N$52</f>
        <v>5769</v>
      </c>
      <c r="N42" s="172"/>
      <c r="O42" s="172"/>
      <c r="P42" s="172">
        <f>'実質公債費比率（分子）の構造'!O$52</f>
        <v>5848</v>
      </c>
    </row>
    <row r="43" spans="1:16" x14ac:dyDescent="0.15">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66</v>
      </c>
      <c r="B44" s="172">
        <f>'実質公債費比率（分子）の構造'!K$50</f>
        <v>94</v>
      </c>
      <c r="C44" s="172"/>
      <c r="D44" s="172"/>
      <c r="E44" s="172">
        <f>'実質公債費比率（分子）の構造'!L$50</f>
        <v>87</v>
      </c>
      <c r="F44" s="172"/>
      <c r="G44" s="172"/>
      <c r="H44" s="172">
        <f>'実質公債費比率（分子）の構造'!M$50</f>
        <v>72</v>
      </c>
      <c r="I44" s="172"/>
      <c r="J44" s="172"/>
      <c r="K44" s="172">
        <f>'実質公債費比率（分子）の構造'!N$50</f>
        <v>35</v>
      </c>
      <c r="L44" s="172"/>
      <c r="M44" s="172"/>
      <c r="N44" s="172">
        <f>'実質公債費比率（分子）の構造'!O$50</f>
        <v>22</v>
      </c>
      <c r="O44" s="172"/>
      <c r="P44" s="172"/>
    </row>
    <row r="45" spans="1:16" x14ac:dyDescent="0.15">
      <c r="A45" s="172" t="s">
        <v>67</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68</v>
      </c>
      <c r="B46" s="172">
        <f>'実質公債費比率（分子）の構造'!K$48</f>
        <v>1222</v>
      </c>
      <c r="C46" s="172"/>
      <c r="D46" s="172"/>
      <c r="E46" s="172">
        <f>'実質公債費比率（分子）の構造'!L$48</f>
        <v>1179</v>
      </c>
      <c r="F46" s="172"/>
      <c r="G46" s="172"/>
      <c r="H46" s="172">
        <f>'実質公債費比率（分子）の構造'!M$48</f>
        <v>1189</v>
      </c>
      <c r="I46" s="172"/>
      <c r="J46" s="172"/>
      <c r="K46" s="172">
        <f>'実質公債費比率（分子）の構造'!N$48</f>
        <v>1116</v>
      </c>
      <c r="L46" s="172"/>
      <c r="M46" s="172"/>
      <c r="N46" s="172">
        <f>'実質公債費比率（分子）の構造'!O$48</f>
        <v>1130</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6414</v>
      </c>
      <c r="C49" s="172"/>
      <c r="D49" s="172"/>
      <c r="E49" s="172">
        <f>'実質公債費比率（分子）の構造'!L$45</f>
        <v>6310</v>
      </c>
      <c r="F49" s="172"/>
      <c r="G49" s="172"/>
      <c r="H49" s="172">
        <f>'実質公債費比率（分子）の構造'!M$45</f>
        <v>6378</v>
      </c>
      <c r="I49" s="172"/>
      <c r="J49" s="172"/>
      <c r="K49" s="172">
        <f>'実質公債費比率（分子）の構造'!N$45</f>
        <v>6537</v>
      </c>
      <c r="L49" s="172"/>
      <c r="M49" s="172"/>
      <c r="N49" s="172">
        <f>'実質公債費比率（分子）の構造'!O$45</f>
        <v>6716</v>
      </c>
      <c r="O49" s="172"/>
      <c r="P49" s="172"/>
    </row>
    <row r="50" spans="1:16" x14ac:dyDescent="0.15">
      <c r="A50" s="172" t="s">
        <v>72</v>
      </c>
      <c r="B50" s="172" t="e">
        <f>NA()</f>
        <v>#N/A</v>
      </c>
      <c r="C50" s="172">
        <f>IF(ISNUMBER('実質公債費比率（分子）の構造'!K$53),'実質公債費比率（分子）の構造'!K$53,NA())</f>
        <v>1741</v>
      </c>
      <c r="D50" s="172" t="e">
        <f>NA()</f>
        <v>#N/A</v>
      </c>
      <c r="E50" s="172" t="e">
        <f>NA()</f>
        <v>#N/A</v>
      </c>
      <c r="F50" s="172">
        <f>IF(ISNUMBER('実質公債費比率（分子）の構造'!L$53),'実質公債費比率（分子）の構造'!L$53,NA())</f>
        <v>1750</v>
      </c>
      <c r="G50" s="172" t="e">
        <f>NA()</f>
        <v>#N/A</v>
      </c>
      <c r="H50" s="172" t="e">
        <f>NA()</f>
        <v>#N/A</v>
      </c>
      <c r="I50" s="172">
        <f>IF(ISNUMBER('実質公債費比率（分子）の構造'!M$53),'実質公債費比率（分子）の構造'!M$53,NA())</f>
        <v>1811</v>
      </c>
      <c r="J50" s="172" t="e">
        <f>NA()</f>
        <v>#N/A</v>
      </c>
      <c r="K50" s="172" t="e">
        <f>NA()</f>
        <v>#N/A</v>
      </c>
      <c r="L50" s="172">
        <f>IF(ISNUMBER('実質公債費比率（分子）の構造'!N$53),'実質公債費比率（分子）の構造'!N$53,NA())</f>
        <v>1919</v>
      </c>
      <c r="M50" s="172" t="e">
        <f>NA()</f>
        <v>#N/A</v>
      </c>
      <c r="N50" s="172" t="e">
        <f>NA()</f>
        <v>#N/A</v>
      </c>
      <c r="O50" s="172">
        <f>IF(ISNUMBER('実質公債費比率（分子）の構造'!O$53),'実質公債費比率（分子）の構造'!O$53,NA())</f>
        <v>2020</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61366</v>
      </c>
      <c r="E56" s="171"/>
      <c r="F56" s="171"/>
      <c r="G56" s="171">
        <f>'将来負担比率（分子）の構造'!J$52</f>
        <v>61655</v>
      </c>
      <c r="H56" s="171"/>
      <c r="I56" s="171"/>
      <c r="J56" s="171">
        <f>'将来負担比率（分子）の構造'!K$52</f>
        <v>62268</v>
      </c>
      <c r="K56" s="171"/>
      <c r="L56" s="171"/>
      <c r="M56" s="171">
        <f>'将来負担比率（分子）の構造'!L$52</f>
        <v>59362</v>
      </c>
      <c r="N56" s="171"/>
      <c r="O56" s="171"/>
      <c r="P56" s="171">
        <f>'将来負担比率（分子）の構造'!M$52</f>
        <v>56963</v>
      </c>
    </row>
    <row r="57" spans="1:16" x14ac:dyDescent="0.15">
      <c r="A57" s="171" t="s">
        <v>43</v>
      </c>
      <c r="B57" s="171"/>
      <c r="C57" s="171"/>
      <c r="D57" s="171">
        <f>'将来負担比率（分子）の構造'!I$51</f>
        <v>1274</v>
      </c>
      <c r="E57" s="171"/>
      <c r="F57" s="171"/>
      <c r="G57" s="171">
        <f>'将来負担比率（分子）の構造'!J$51</f>
        <v>1122</v>
      </c>
      <c r="H57" s="171"/>
      <c r="I57" s="171"/>
      <c r="J57" s="171">
        <f>'将来負担比率（分子）の構造'!K$51</f>
        <v>915</v>
      </c>
      <c r="K57" s="171"/>
      <c r="L57" s="171"/>
      <c r="M57" s="171">
        <f>'将来負担比率（分子）の構造'!L$51</f>
        <v>686</v>
      </c>
      <c r="N57" s="171"/>
      <c r="O57" s="171"/>
      <c r="P57" s="171">
        <f>'将来負担比率（分子）の構造'!M$51</f>
        <v>566</v>
      </c>
    </row>
    <row r="58" spans="1:16" x14ac:dyDescent="0.15">
      <c r="A58" s="171" t="s">
        <v>42</v>
      </c>
      <c r="B58" s="171"/>
      <c r="C58" s="171"/>
      <c r="D58" s="171">
        <f>'将来負担比率（分子）の構造'!I$50</f>
        <v>19593</v>
      </c>
      <c r="E58" s="171"/>
      <c r="F58" s="171"/>
      <c r="G58" s="171">
        <f>'将来負担比率（分子）の構造'!J$50</f>
        <v>20302</v>
      </c>
      <c r="H58" s="171"/>
      <c r="I58" s="171"/>
      <c r="J58" s="171">
        <f>'将来負担比率（分子）の構造'!K$50</f>
        <v>19910</v>
      </c>
      <c r="K58" s="171"/>
      <c r="L58" s="171"/>
      <c r="M58" s="171">
        <f>'将来負担比率（分子）の構造'!L$50</f>
        <v>20536</v>
      </c>
      <c r="N58" s="171"/>
      <c r="O58" s="171"/>
      <c r="P58" s="171">
        <f>'将来負担比率（分子）の構造'!M$50</f>
        <v>20209</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5244</v>
      </c>
      <c r="C62" s="171"/>
      <c r="D62" s="171"/>
      <c r="E62" s="171">
        <f>'将来負担比率（分子）の構造'!J$45</f>
        <v>5612</v>
      </c>
      <c r="F62" s="171"/>
      <c r="G62" s="171"/>
      <c r="H62" s="171">
        <f>'将来負担比率（分子）の構造'!K$45</f>
        <v>5906</v>
      </c>
      <c r="I62" s="171"/>
      <c r="J62" s="171"/>
      <c r="K62" s="171">
        <f>'将来負担比率（分子）の構造'!L$45</f>
        <v>6036</v>
      </c>
      <c r="L62" s="171"/>
      <c r="M62" s="171"/>
      <c r="N62" s="171">
        <f>'将来負担比率（分子）の構造'!M$45</f>
        <v>6306</v>
      </c>
      <c r="O62" s="171"/>
      <c r="P62" s="171"/>
    </row>
    <row r="63" spans="1:16" x14ac:dyDescent="0.15">
      <c r="A63" s="171" t="s">
        <v>35</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34</v>
      </c>
      <c r="B64" s="171">
        <f>'将来負担比率（分子）の構造'!I$43</f>
        <v>13635</v>
      </c>
      <c r="C64" s="171"/>
      <c r="D64" s="171"/>
      <c r="E64" s="171">
        <f>'将来負担比率（分子）の構造'!J$43</f>
        <v>13594</v>
      </c>
      <c r="F64" s="171"/>
      <c r="G64" s="171"/>
      <c r="H64" s="171">
        <f>'将来負担比率（分子）の構造'!K$43</f>
        <v>11768</v>
      </c>
      <c r="I64" s="171"/>
      <c r="J64" s="171"/>
      <c r="K64" s="171">
        <f>'将来負担比率（分子）の構造'!L$43</f>
        <v>11178</v>
      </c>
      <c r="L64" s="171"/>
      <c r="M64" s="171"/>
      <c r="N64" s="171">
        <f>'将来負担比率（分子）の構造'!M$43</f>
        <v>10408</v>
      </c>
      <c r="O64" s="171"/>
      <c r="P64" s="171"/>
    </row>
    <row r="65" spans="1:16" x14ac:dyDescent="0.15">
      <c r="A65" s="171" t="s">
        <v>33</v>
      </c>
      <c r="B65" s="171">
        <f>'将来負担比率（分子）の構造'!I$42</f>
        <v>124</v>
      </c>
      <c r="C65" s="171"/>
      <c r="D65" s="171"/>
      <c r="E65" s="171">
        <f>'将来負担比率（分子）の構造'!J$42</f>
        <v>110</v>
      </c>
      <c r="F65" s="171"/>
      <c r="G65" s="171"/>
      <c r="H65" s="171">
        <f>'将来負担比率（分子）の構造'!K$42</f>
        <v>84</v>
      </c>
      <c r="I65" s="171"/>
      <c r="J65" s="171"/>
      <c r="K65" s="171">
        <f>'将来負担比率（分子）の構造'!L$42</f>
        <v>58</v>
      </c>
      <c r="L65" s="171"/>
      <c r="M65" s="171"/>
      <c r="N65" s="171">
        <f>'将来負担比率（分子）の構造'!M$42</f>
        <v>45</v>
      </c>
      <c r="O65" s="171"/>
      <c r="P65" s="171"/>
    </row>
    <row r="66" spans="1:16" x14ac:dyDescent="0.15">
      <c r="A66" s="171" t="s">
        <v>32</v>
      </c>
      <c r="B66" s="171">
        <f>'将来負担比率（分子）の構造'!I$41</f>
        <v>66336</v>
      </c>
      <c r="C66" s="171"/>
      <c r="D66" s="171"/>
      <c r="E66" s="171">
        <f>'将来負担比率（分子）の構造'!J$41</f>
        <v>67722</v>
      </c>
      <c r="F66" s="171"/>
      <c r="G66" s="171"/>
      <c r="H66" s="171">
        <f>'将来負担比率（分子）の構造'!K$41</f>
        <v>68963</v>
      </c>
      <c r="I66" s="171"/>
      <c r="J66" s="171"/>
      <c r="K66" s="171">
        <f>'将来負担比率（分子）の構造'!L$41</f>
        <v>66781</v>
      </c>
      <c r="L66" s="171"/>
      <c r="M66" s="171"/>
      <c r="N66" s="171">
        <f>'将来負担比率（分子）の構造'!M$41</f>
        <v>64371</v>
      </c>
      <c r="O66" s="171"/>
      <c r="P66" s="171"/>
    </row>
    <row r="67" spans="1:16" x14ac:dyDescent="0.15">
      <c r="A67" s="171" t="s">
        <v>76</v>
      </c>
      <c r="B67" s="171" t="e">
        <f>NA()</f>
        <v>#N/A</v>
      </c>
      <c r="C67" s="171">
        <f>IF(ISNUMBER('将来負担比率（分子）の構造'!I$53), IF('将来負担比率（分子）の構造'!I$53 &lt; 0, 0, '将来負担比率（分子）の構造'!I$53), NA())</f>
        <v>3106</v>
      </c>
      <c r="D67" s="171" t="e">
        <f>NA()</f>
        <v>#N/A</v>
      </c>
      <c r="E67" s="171" t="e">
        <f>NA()</f>
        <v>#N/A</v>
      </c>
      <c r="F67" s="171">
        <f>IF(ISNUMBER('将来負担比率（分子）の構造'!J$53), IF('将来負担比率（分子）の構造'!J$53 &lt; 0, 0, '将来負担比率（分子）の構造'!J$53), NA())</f>
        <v>3959</v>
      </c>
      <c r="G67" s="171" t="e">
        <f>NA()</f>
        <v>#N/A</v>
      </c>
      <c r="H67" s="171" t="e">
        <f>NA()</f>
        <v>#N/A</v>
      </c>
      <c r="I67" s="171">
        <f>IF(ISNUMBER('将来負担比率（分子）の構造'!K$53), IF('将来負担比率（分子）の構造'!K$53 &lt; 0, 0, '将来負担比率（分子）の構造'!K$53), NA())</f>
        <v>3626</v>
      </c>
      <c r="J67" s="171" t="e">
        <f>NA()</f>
        <v>#N/A</v>
      </c>
      <c r="K67" s="171" t="e">
        <f>NA()</f>
        <v>#N/A</v>
      </c>
      <c r="L67" s="171">
        <f>IF(ISNUMBER('将来負担比率（分子）の構造'!L$53), IF('将来負担比率（分子）の構造'!L$53 &lt; 0, 0, '将来負担比率（分子）の構造'!L$53), NA())</f>
        <v>3469</v>
      </c>
      <c r="M67" s="171" t="e">
        <f>NA()</f>
        <v>#N/A</v>
      </c>
      <c r="N67" s="171" t="e">
        <f>NA()</f>
        <v>#N/A</v>
      </c>
      <c r="O67" s="171">
        <f>IF(ISNUMBER('将来負担比率（分子）の構造'!M$53), IF('将来負担比率（分子）の構造'!M$53 &lt; 0, 0, '将来負担比率（分子）の構造'!M$53), NA())</f>
        <v>3392</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9437</v>
      </c>
      <c r="C72" s="175">
        <f>基金残高に係る経年分析!G55</f>
        <v>9885</v>
      </c>
      <c r="D72" s="175">
        <f>基金残高に係る経年分析!H55</f>
        <v>9381</v>
      </c>
    </row>
    <row r="73" spans="1:16" x14ac:dyDescent="0.15">
      <c r="A73" s="174" t="s">
        <v>79</v>
      </c>
      <c r="B73" s="175">
        <f>基金残高に係る経年分析!F56</f>
        <v>6010</v>
      </c>
      <c r="C73" s="175">
        <f>基金残高に係る経年分析!G56</f>
        <v>6010</v>
      </c>
      <c r="D73" s="175">
        <f>基金残高に係る経年分析!H56</f>
        <v>6011</v>
      </c>
    </row>
    <row r="74" spans="1:16" x14ac:dyDescent="0.15">
      <c r="A74" s="174" t="s">
        <v>80</v>
      </c>
      <c r="B74" s="175">
        <f>基金残高に係る経年分析!F57</f>
        <v>6556</v>
      </c>
      <c r="C74" s="175">
        <f>基金残高に係る経年分析!G57</f>
        <v>6320</v>
      </c>
      <c r="D74" s="175">
        <f>基金残高に係る経年分析!H57</f>
        <v>6296</v>
      </c>
    </row>
  </sheetData>
  <sheetProtection algorithmName="SHA-512" hashValue="m1lfYb5RsvqJX2romFzyxkgG1lU2WzhiWl3QeSyxuxr6R4R2S8QcJk2ZKhhFoH1seqcUjXdNdPXtxi6oax7MRg==" saltValue="TDPYNkLwgZ9PUrbkK/9L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213</v>
      </c>
      <c r="DI1" s="603"/>
      <c r="DJ1" s="603"/>
      <c r="DK1" s="603"/>
      <c r="DL1" s="603"/>
      <c r="DM1" s="603"/>
      <c r="DN1" s="604"/>
      <c r="DO1" s="210"/>
      <c r="DP1" s="602" t="s">
        <v>214</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8557769</v>
      </c>
      <c r="S5" s="613"/>
      <c r="T5" s="613"/>
      <c r="U5" s="613"/>
      <c r="V5" s="613"/>
      <c r="W5" s="613"/>
      <c r="X5" s="613"/>
      <c r="Y5" s="614"/>
      <c r="Z5" s="615">
        <v>14.5</v>
      </c>
      <c r="AA5" s="615"/>
      <c r="AB5" s="615"/>
      <c r="AC5" s="615"/>
      <c r="AD5" s="616">
        <v>8557769</v>
      </c>
      <c r="AE5" s="616"/>
      <c r="AF5" s="616"/>
      <c r="AG5" s="616"/>
      <c r="AH5" s="616"/>
      <c r="AI5" s="616"/>
      <c r="AJ5" s="616"/>
      <c r="AK5" s="616"/>
      <c r="AL5" s="617">
        <v>28.2</v>
      </c>
      <c r="AM5" s="618"/>
      <c r="AN5" s="618"/>
      <c r="AO5" s="619"/>
      <c r="AP5" s="609" t="s">
        <v>227</v>
      </c>
      <c r="AQ5" s="610"/>
      <c r="AR5" s="610"/>
      <c r="AS5" s="610"/>
      <c r="AT5" s="610"/>
      <c r="AU5" s="610"/>
      <c r="AV5" s="610"/>
      <c r="AW5" s="610"/>
      <c r="AX5" s="610"/>
      <c r="AY5" s="610"/>
      <c r="AZ5" s="610"/>
      <c r="BA5" s="610"/>
      <c r="BB5" s="610"/>
      <c r="BC5" s="610"/>
      <c r="BD5" s="610"/>
      <c r="BE5" s="610"/>
      <c r="BF5" s="611"/>
      <c r="BG5" s="623">
        <v>8517576</v>
      </c>
      <c r="BH5" s="624"/>
      <c r="BI5" s="624"/>
      <c r="BJ5" s="624"/>
      <c r="BK5" s="624"/>
      <c r="BL5" s="624"/>
      <c r="BM5" s="624"/>
      <c r="BN5" s="625"/>
      <c r="BO5" s="626">
        <v>99.5</v>
      </c>
      <c r="BP5" s="626"/>
      <c r="BQ5" s="626"/>
      <c r="BR5" s="626"/>
      <c r="BS5" s="627">
        <v>141104</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602190</v>
      </c>
      <c r="S6" s="624"/>
      <c r="T6" s="624"/>
      <c r="U6" s="624"/>
      <c r="V6" s="624"/>
      <c r="W6" s="624"/>
      <c r="X6" s="624"/>
      <c r="Y6" s="625"/>
      <c r="Z6" s="626">
        <v>1</v>
      </c>
      <c r="AA6" s="626"/>
      <c r="AB6" s="626"/>
      <c r="AC6" s="626"/>
      <c r="AD6" s="627">
        <v>602190</v>
      </c>
      <c r="AE6" s="627"/>
      <c r="AF6" s="627"/>
      <c r="AG6" s="627"/>
      <c r="AH6" s="627"/>
      <c r="AI6" s="627"/>
      <c r="AJ6" s="627"/>
      <c r="AK6" s="627"/>
      <c r="AL6" s="628">
        <v>2</v>
      </c>
      <c r="AM6" s="629"/>
      <c r="AN6" s="629"/>
      <c r="AO6" s="630"/>
      <c r="AP6" s="620" t="s">
        <v>232</v>
      </c>
      <c r="AQ6" s="621"/>
      <c r="AR6" s="621"/>
      <c r="AS6" s="621"/>
      <c r="AT6" s="621"/>
      <c r="AU6" s="621"/>
      <c r="AV6" s="621"/>
      <c r="AW6" s="621"/>
      <c r="AX6" s="621"/>
      <c r="AY6" s="621"/>
      <c r="AZ6" s="621"/>
      <c r="BA6" s="621"/>
      <c r="BB6" s="621"/>
      <c r="BC6" s="621"/>
      <c r="BD6" s="621"/>
      <c r="BE6" s="621"/>
      <c r="BF6" s="622"/>
      <c r="BG6" s="623">
        <v>8517576</v>
      </c>
      <c r="BH6" s="624"/>
      <c r="BI6" s="624"/>
      <c r="BJ6" s="624"/>
      <c r="BK6" s="624"/>
      <c r="BL6" s="624"/>
      <c r="BM6" s="624"/>
      <c r="BN6" s="625"/>
      <c r="BO6" s="626">
        <v>99.5</v>
      </c>
      <c r="BP6" s="626"/>
      <c r="BQ6" s="626"/>
      <c r="BR6" s="626"/>
      <c r="BS6" s="627">
        <v>141104</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289346</v>
      </c>
      <c r="CS6" s="624"/>
      <c r="CT6" s="624"/>
      <c r="CU6" s="624"/>
      <c r="CV6" s="624"/>
      <c r="CW6" s="624"/>
      <c r="CX6" s="624"/>
      <c r="CY6" s="625"/>
      <c r="CZ6" s="617">
        <v>0.5</v>
      </c>
      <c r="DA6" s="618"/>
      <c r="DB6" s="618"/>
      <c r="DC6" s="634"/>
      <c r="DD6" s="632" t="s">
        <v>129</v>
      </c>
      <c r="DE6" s="624"/>
      <c r="DF6" s="624"/>
      <c r="DG6" s="624"/>
      <c r="DH6" s="624"/>
      <c r="DI6" s="624"/>
      <c r="DJ6" s="624"/>
      <c r="DK6" s="624"/>
      <c r="DL6" s="624"/>
      <c r="DM6" s="624"/>
      <c r="DN6" s="624"/>
      <c r="DO6" s="624"/>
      <c r="DP6" s="625"/>
      <c r="DQ6" s="632">
        <v>288870</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2544</v>
      </c>
      <c r="S7" s="624"/>
      <c r="T7" s="624"/>
      <c r="U7" s="624"/>
      <c r="V7" s="624"/>
      <c r="W7" s="624"/>
      <c r="X7" s="624"/>
      <c r="Y7" s="625"/>
      <c r="Z7" s="626">
        <v>0</v>
      </c>
      <c r="AA7" s="626"/>
      <c r="AB7" s="626"/>
      <c r="AC7" s="626"/>
      <c r="AD7" s="627">
        <v>2544</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3648966</v>
      </c>
      <c r="BH7" s="624"/>
      <c r="BI7" s="624"/>
      <c r="BJ7" s="624"/>
      <c r="BK7" s="624"/>
      <c r="BL7" s="624"/>
      <c r="BM7" s="624"/>
      <c r="BN7" s="625"/>
      <c r="BO7" s="626">
        <v>42.6</v>
      </c>
      <c r="BP7" s="626"/>
      <c r="BQ7" s="626"/>
      <c r="BR7" s="626"/>
      <c r="BS7" s="627">
        <v>141104</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7663884</v>
      </c>
      <c r="CS7" s="624"/>
      <c r="CT7" s="624"/>
      <c r="CU7" s="624"/>
      <c r="CV7" s="624"/>
      <c r="CW7" s="624"/>
      <c r="CX7" s="624"/>
      <c r="CY7" s="625"/>
      <c r="CZ7" s="626">
        <v>13.7</v>
      </c>
      <c r="DA7" s="626"/>
      <c r="DB7" s="626"/>
      <c r="DC7" s="626"/>
      <c r="DD7" s="632">
        <v>715813</v>
      </c>
      <c r="DE7" s="624"/>
      <c r="DF7" s="624"/>
      <c r="DG7" s="624"/>
      <c r="DH7" s="624"/>
      <c r="DI7" s="624"/>
      <c r="DJ7" s="624"/>
      <c r="DK7" s="624"/>
      <c r="DL7" s="624"/>
      <c r="DM7" s="624"/>
      <c r="DN7" s="624"/>
      <c r="DO7" s="624"/>
      <c r="DP7" s="625"/>
      <c r="DQ7" s="632">
        <v>6729068</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20372</v>
      </c>
      <c r="S8" s="624"/>
      <c r="T8" s="624"/>
      <c r="U8" s="624"/>
      <c r="V8" s="624"/>
      <c r="W8" s="624"/>
      <c r="X8" s="624"/>
      <c r="Y8" s="625"/>
      <c r="Z8" s="626">
        <v>0</v>
      </c>
      <c r="AA8" s="626"/>
      <c r="AB8" s="626"/>
      <c r="AC8" s="626"/>
      <c r="AD8" s="627">
        <v>20372</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141688</v>
      </c>
      <c r="BH8" s="624"/>
      <c r="BI8" s="624"/>
      <c r="BJ8" s="624"/>
      <c r="BK8" s="624"/>
      <c r="BL8" s="624"/>
      <c r="BM8" s="624"/>
      <c r="BN8" s="625"/>
      <c r="BO8" s="626">
        <v>1.7</v>
      </c>
      <c r="BP8" s="626"/>
      <c r="BQ8" s="626"/>
      <c r="BR8" s="626"/>
      <c r="BS8" s="627" t="s">
        <v>129</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16714710</v>
      </c>
      <c r="CS8" s="624"/>
      <c r="CT8" s="624"/>
      <c r="CU8" s="624"/>
      <c r="CV8" s="624"/>
      <c r="CW8" s="624"/>
      <c r="CX8" s="624"/>
      <c r="CY8" s="625"/>
      <c r="CZ8" s="626">
        <v>29.9</v>
      </c>
      <c r="DA8" s="626"/>
      <c r="DB8" s="626"/>
      <c r="DC8" s="626"/>
      <c r="DD8" s="632">
        <v>594658</v>
      </c>
      <c r="DE8" s="624"/>
      <c r="DF8" s="624"/>
      <c r="DG8" s="624"/>
      <c r="DH8" s="624"/>
      <c r="DI8" s="624"/>
      <c r="DJ8" s="624"/>
      <c r="DK8" s="624"/>
      <c r="DL8" s="624"/>
      <c r="DM8" s="624"/>
      <c r="DN8" s="624"/>
      <c r="DO8" s="624"/>
      <c r="DP8" s="625"/>
      <c r="DQ8" s="632">
        <v>7949198</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17059</v>
      </c>
      <c r="S9" s="624"/>
      <c r="T9" s="624"/>
      <c r="U9" s="624"/>
      <c r="V9" s="624"/>
      <c r="W9" s="624"/>
      <c r="X9" s="624"/>
      <c r="Y9" s="625"/>
      <c r="Z9" s="626">
        <v>0</v>
      </c>
      <c r="AA9" s="626"/>
      <c r="AB9" s="626"/>
      <c r="AC9" s="626"/>
      <c r="AD9" s="627">
        <v>17059</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2905424</v>
      </c>
      <c r="BH9" s="624"/>
      <c r="BI9" s="624"/>
      <c r="BJ9" s="624"/>
      <c r="BK9" s="624"/>
      <c r="BL9" s="624"/>
      <c r="BM9" s="624"/>
      <c r="BN9" s="625"/>
      <c r="BO9" s="626">
        <v>34</v>
      </c>
      <c r="BP9" s="626"/>
      <c r="BQ9" s="626"/>
      <c r="BR9" s="626"/>
      <c r="BS9" s="627" t="s">
        <v>129</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4163627</v>
      </c>
      <c r="CS9" s="624"/>
      <c r="CT9" s="624"/>
      <c r="CU9" s="624"/>
      <c r="CV9" s="624"/>
      <c r="CW9" s="624"/>
      <c r="CX9" s="624"/>
      <c r="CY9" s="625"/>
      <c r="CZ9" s="626">
        <v>7.4</v>
      </c>
      <c r="DA9" s="626"/>
      <c r="DB9" s="626"/>
      <c r="DC9" s="626"/>
      <c r="DD9" s="632">
        <v>249433</v>
      </c>
      <c r="DE9" s="624"/>
      <c r="DF9" s="624"/>
      <c r="DG9" s="624"/>
      <c r="DH9" s="624"/>
      <c r="DI9" s="624"/>
      <c r="DJ9" s="624"/>
      <c r="DK9" s="624"/>
      <c r="DL9" s="624"/>
      <c r="DM9" s="624"/>
      <c r="DN9" s="624"/>
      <c r="DO9" s="624"/>
      <c r="DP9" s="625"/>
      <c r="DQ9" s="632">
        <v>2835484</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262589</v>
      </c>
      <c r="BH10" s="624"/>
      <c r="BI10" s="624"/>
      <c r="BJ10" s="624"/>
      <c r="BK10" s="624"/>
      <c r="BL10" s="624"/>
      <c r="BM10" s="624"/>
      <c r="BN10" s="625"/>
      <c r="BO10" s="626">
        <v>3.1</v>
      </c>
      <c r="BP10" s="626"/>
      <c r="BQ10" s="626"/>
      <c r="BR10" s="626"/>
      <c r="BS10" s="627">
        <v>43596</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131668</v>
      </c>
      <c r="CS10" s="624"/>
      <c r="CT10" s="624"/>
      <c r="CU10" s="624"/>
      <c r="CV10" s="624"/>
      <c r="CW10" s="624"/>
      <c r="CX10" s="624"/>
      <c r="CY10" s="625"/>
      <c r="CZ10" s="626">
        <v>0.2</v>
      </c>
      <c r="DA10" s="626"/>
      <c r="DB10" s="626"/>
      <c r="DC10" s="626"/>
      <c r="DD10" s="632">
        <v>2768</v>
      </c>
      <c r="DE10" s="624"/>
      <c r="DF10" s="624"/>
      <c r="DG10" s="624"/>
      <c r="DH10" s="624"/>
      <c r="DI10" s="624"/>
      <c r="DJ10" s="624"/>
      <c r="DK10" s="624"/>
      <c r="DL10" s="624"/>
      <c r="DM10" s="624"/>
      <c r="DN10" s="624"/>
      <c r="DO10" s="624"/>
      <c r="DP10" s="625"/>
      <c r="DQ10" s="632">
        <v>55267</v>
      </c>
      <c r="DR10" s="624"/>
      <c r="DS10" s="624"/>
      <c r="DT10" s="624"/>
      <c r="DU10" s="624"/>
      <c r="DV10" s="624"/>
      <c r="DW10" s="624"/>
      <c r="DX10" s="624"/>
      <c r="DY10" s="624"/>
      <c r="DZ10" s="624"/>
      <c r="EA10" s="624"/>
      <c r="EB10" s="624"/>
      <c r="EC10" s="633"/>
    </row>
    <row r="11" spans="2:143" ht="11.25" customHeight="1" x14ac:dyDescent="0.15">
      <c r="B11" s="620" t="s">
        <v>246</v>
      </c>
      <c r="C11" s="621"/>
      <c r="D11" s="621"/>
      <c r="E11" s="621"/>
      <c r="F11" s="621"/>
      <c r="G11" s="621"/>
      <c r="H11" s="621"/>
      <c r="I11" s="621"/>
      <c r="J11" s="621"/>
      <c r="K11" s="621"/>
      <c r="L11" s="621"/>
      <c r="M11" s="621"/>
      <c r="N11" s="621"/>
      <c r="O11" s="621"/>
      <c r="P11" s="621"/>
      <c r="Q11" s="622"/>
      <c r="R11" s="623">
        <v>2247419</v>
      </c>
      <c r="S11" s="624"/>
      <c r="T11" s="624"/>
      <c r="U11" s="624"/>
      <c r="V11" s="624"/>
      <c r="W11" s="624"/>
      <c r="X11" s="624"/>
      <c r="Y11" s="625"/>
      <c r="Z11" s="628">
        <v>3.8</v>
      </c>
      <c r="AA11" s="629"/>
      <c r="AB11" s="629"/>
      <c r="AC11" s="635"/>
      <c r="AD11" s="632">
        <v>2247419</v>
      </c>
      <c r="AE11" s="624"/>
      <c r="AF11" s="624"/>
      <c r="AG11" s="624"/>
      <c r="AH11" s="624"/>
      <c r="AI11" s="624"/>
      <c r="AJ11" s="624"/>
      <c r="AK11" s="625"/>
      <c r="AL11" s="628">
        <v>7.4</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339265</v>
      </c>
      <c r="BH11" s="624"/>
      <c r="BI11" s="624"/>
      <c r="BJ11" s="624"/>
      <c r="BK11" s="624"/>
      <c r="BL11" s="624"/>
      <c r="BM11" s="624"/>
      <c r="BN11" s="625"/>
      <c r="BO11" s="626">
        <v>4</v>
      </c>
      <c r="BP11" s="626"/>
      <c r="BQ11" s="626"/>
      <c r="BR11" s="626"/>
      <c r="BS11" s="627">
        <v>97508</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3894775</v>
      </c>
      <c r="CS11" s="624"/>
      <c r="CT11" s="624"/>
      <c r="CU11" s="624"/>
      <c r="CV11" s="624"/>
      <c r="CW11" s="624"/>
      <c r="CX11" s="624"/>
      <c r="CY11" s="625"/>
      <c r="CZ11" s="626">
        <v>7</v>
      </c>
      <c r="DA11" s="626"/>
      <c r="DB11" s="626"/>
      <c r="DC11" s="626"/>
      <c r="DD11" s="632">
        <v>792045</v>
      </c>
      <c r="DE11" s="624"/>
      <c r="DF11" s="624"/>
      <c r="DG11" s="624"/>
      <c r="DH11" s="624"/>
      <c r="DI11" s="624"/>
      <c r="DJ11" s="624"/>
      <c r="DK11" s="624"/>
      <c r="DL11" s="624"/>
      <c r="DM11" s="624"/>
      <c r="DN11" s="624"/>
      <c r="DO11" s="624"/>
      <c r="DP11" s="625"/>
      <c r="DQ11" s="632">
        <v>1604813</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v>6298</v>
      </c>
      <c r="S12" s="624"/>
      <c r="T12" s="624"/>
      <c r="U12" s="624"/>
      <c r="V12" s="624"/>
      <c r="W12" s="624"/>
      <c r="X12" s="624"/>
      <c r="Y12" s="625"/>
      <c r="Z12" s="626">
        <v>0</v>
      </c>
      <c r="AA12" s="626"/>
      <c r="AB12" s="626"/>
      <c r="AC12" s="626"/>
      <c r="AD12" s="627">
        <v>6298</v>
      </c>
      <c r="AE12" s="627"/>
      <c r="AF12" s="627"/>
      <c r="AG12" s="627"/>
      <c r="AH12" s="627"/>
      <c r="AI12" s="627"/>
      <c r="AJ12" s="627"/>
      <c r="AK12" s="627"/>
      <c r="AL12" s="628">
        <v>0</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3831182</v>
      </c>
      <c r="BH12" s="624"/>
      <c r="BI12" s="624"/>
      <c r="BJ12" s="624"/>
      <c r="BK12" s="624"/>
      <c r="BL12" s="624"/>
      <c r="BM12" s="624"/>
      <c r="BN12" s="625"/>
      <c r="BO12" s="626">
        <v>44.8</v>
      </c>
      <c r="BP12" s="626"/>
      <c r="BQ12" s="626"/>
      <c r="BR12" s="626"/>
      <c r="BS12" s="627" t="s">
        <v>129</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2434534</v>
      </c>
      <c r="CS12" s="624"/>
      <c r="CT12" s="624"/>
      <c r="CU12" s="624"/>
      <c r="CV12" s="624"/>
      <c r="CW12" s="624"/>
      <c r="CX12" s="624"/>
      <c r="CY12" s="625"/>
      <c r="CZ12" s="626">
        <v>4.3</v>
      </c>
      <c r="DA12" s="626"/>
      <c r="DB12" s="626"/>
      <c r="DC12" s="626"/>
      <c r="DD12" s="632">
        <v>80358</v>
      </c>
      <c r="DE12" s="624"/>
      <c r="DF12" s="624"/>
      <c r="DG12" s="624"/>
      <c r="DH12" s="624"/>
      <c r="DI12" s="624"/>
      <c r="DJ12" s="624"/>
      <c r="DK12" s="624"/>
      <c r="DL12" s="624"/>
      <c r="DM12" s="624"/>
      <c r="DN12" s="624"/>
      <c r="DO12" s="624"/>
      <c r="DP12" s="625"/>
      <c r="DQ12" s="632">
        <v>1703934</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3815935</v>
      </c>
      <c r="BH13" s="624"/>
      <c r="BI13" s="624"/>
      <c r="BJ13" s="624"/>
      <c r="BK13" s="624"/>
      <c r="BL13" s="624"/>
      <c r="BM13" s="624"/>
      <c r="BN13" s="625"/>
      <c r="BO13" s="626">
        <v>44.6</v>
      </c>
      <c r="BP13" s="626"/>
      <c r="BQ13" s="626"/>
      <c r="BR13" s="626"/>
      <c r="BS13" s="627" t="s">
        <v>129</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7958204</v>
      </c>
      <c r="CS13" s="624"/>
      <c r="CT13" s="624"/>
      <c r="CU13" s="624"/>
      <c r="CV13" s="624"/>
      <c r="CW13" s="624"/>
      <c r="CX13" s="624"/>
      <c r="CY13" s="625"/>
      <c r="CZ13" s="626">
        <v>14.2</v>
      </c>
      <c r="DA13" s="626"/>
      <c r="DB13" s="626"/>
      <c r="DC13" s="626"/>
      <c r="DD13" s="632">
        <v>3816396</v>
      </c>
      <c r="DE13" s="624"/>
      <c r="DF13" s="624"/>
      <c r="DG13" s="624"/>
      <c r="DH13" s="624"/>
      <c r="DI13" s="624"/>
      <c r="DJ13" s="624"/>
      <c r="DK13" s="624"/>
      <c r="DL13" s="624"/>
      <c r="DM13" s="624"/>
      <c r="DN13" s="624"/>
      <c r="DO13" s="624"/>
      <c r="DP13" s="625"/>
      <c r="DQ13" s="632">
        <v>4223673</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v>402</v>
      </c>
      <c r="S14" s="624"/>
      <c r="T14" s="624"/>
      <c r="U14" s="624"/>
      <c r="V14" s="624"/>
      <c r="W14" s="624"/>
      <c r="X14" s="624"/>
      <c r="Y14" s="625"/>
      <c r="Z14" s="626">
        <v>0</v>
      </c>
      <c r="AA14" s="626"/>
      <c r="AB14" s="626"/>
      <c r="AC14" s="626"/>
      <c r="AD14" s="627">
        <v>402</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368487</v>
      </c>
      <c r="BH14" s="624"/>
      <c r="BI14" s="624"/>
      <c r="BJ14" s="624"/>
      <c r="BK14" s="624"/>
      <c r="BL14" s="624"/>
      <c r="BM14" s="624"/>
      <c r="BN14" s="625"/>
      <c r="BO14" s="626">
        <v>4.3</v>
      </c>
      <c r="BP14" s="626"/>
      <c r="BQ14" s="626"/>
      <c r="BR14" s="626"/>
      <c r="BS14" s="627" t="s">
        <v>129</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1723168</v>
      </c>
      <c r="CS14" s="624"/>
      <c r="CT14" s="624"/>
      <c r="CU14" s="624"/>
      <c r="CV14" s="624"/>
      <c r="CW14" s="624"/>
      <c r="CX14" s="624"/>
      <c r="CY14" s="625"/>
      <c r="CZ14" s="626">
        <v>3.1</v>
      </c>
      <c r="DA14" s="626"/>
      <c r="DB14" s="626"/>
      <c r="DC14" s="626"/>
      <c r="DD14" s="632">
        <v>181594</v>
      </c>
      <c r="DE14" s="624"/>
      <c r="DF14" s="624"/>
      <c r="DG14" s="624"/>
      <c r="DH14" s="624"/>
      <c r="DI14" s="624"/>
      <c r="DJ14" s="624"/>
      <c r="DK14" s="624"/>
      <c r="DL14" s="624"/>
      <c r="DM14" s="624"/>
      <c r="DN14" s="624"/>
      <c r="DO14" s="624"/>
      <c r="DP14" s="625"/>
      <c r="DQ14" s="632">
        <v>1557112</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668941</v>
      </c>
      <c r="BH15" s="624"/>
      <c r="BI15" s="624"/>
      <c r="BJ15" s="624"/>
      <c r="BK15" s="624"/>
      <c r="BL15" s="624"/>
      <c r="BM15" s="624"/>
      <c r="BN15" s="625"/>
      <c r="BO15" s="626">
        <v>7.8</v>
      </c>
      <c r="BP15" s="626"/>
      <c r="BQ15" s="626"/>
      <c r="BR15" s="626"/>
      <c r="BS15" s="627" t="s">
        <v>129</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4254736</v>
      </c>
      <c r="CS15" s="624"/>
      <c r="CT15" s="624"/>
      <c r="CU15" s="624"/>
      <c r="CV15" s="624"/>
      <c r="CW15" s="624"/>
      <c r="CX15" s="624"/>
      <c r="CY15" s="625"/>
      <c r="CZ15" s="626">
        <v>7.6</v>
      </c>
      <c r="DA15" s="626"/>
      <c r="DB15" s="626"/>
      <c r="DC15" s="626"/>
      <c r="DD15" s="632">
        <v>971535</v>
      </c>
      <c r="DE15" s="624"/>
      <c r="DF15" s="624"/>
      <c r="DG15" s="624"/>
      <c r="DH15" s="624"/>
      <c r="DI15" s="624"/>
      <c r="DJ15" s="624"/>
      <c r="DK15" s="624"/>
      <c r="DL15" s="624"/>
      <c r="DM15" s="624"/>
      <c r="DN15" s="624"/>
      <c r="DO15" s="624"/>
      <c r="DP15" s="625"/>
      <c r="DQ15" s="632">
        <v>3001223</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34885</v>
      </c>
      <c r="S16" s="624"/>
      <c r="T16" s="624"/>
      <c r="U16" s="624"/>
      <c r="V16" s="624"/>
      <c r="W16" s="624"/>
      <c r="X16" s="624"/>
      <c r="Y16" s="625"/>
      <c r="Z16" s="626">
        <v>0.1</v>
      </c>
      <c r="AA16" s="626"/>
      <c r="AB16" s="626"/>
      <c r="AC16" s="626"/>
      <c r="AD16" s="627">
        <v>34885</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32103</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2054</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140442</v>
      </c>
      <c r="S17" s="624"/>
      <c r="T17" s="624"/>
      <c r="U17" s="624"/>
      <c r="V17" s="624"/>
      <c r="W17" s="624"/>
      <c r="X17" s="624"/>
      <c r="Y17" s="625"/>
      <c r="Z17" s="626">
        <v>0.2</v>
      </c>
      <c r="AA17" s="626"/>
      <c r="AB17" s="626"/>
      <c r="AC17" s="626"/>
      <c r="AD17" s="627">
        <v>140442</v>
      </c>
      <c r="AE17" s="627"/>
      <c r="AF17" s="627"/>
      <c r="AG17" s="627"/>
      <c r="AH17" s="627"/>
      <c r="AI17" s="627"/>
      <c r="AJ17" s="627"/>
      <c r="AK17" s="627"/>
      <c r="AL17" s="628">
        <v>0.5</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6715998</v>
      </c>
      <c r="CS17" s="624"/>
      <c r="CT17" s="624"/>
      <c r="CU17" s="624"/>
      <c r="CV17" s="624"/>
      <c r="CW17" s="624"/>
      <c r="CX17" s="624"/>
      <c r="CY17" s="625"/>
      <c r="CZ17" s="626">
        <v>12</v>
      </c>
      <c r="DA17" s="626"/>
      <c r="DB17" s="626"/>
      <c r="DC17" s="626"/>
      <c r="DD17" s="632" t="s">
        <v>129</v>
      </c>
      <c r="DE17" s="624"/>
      <c r="DF17" s="624"/>
      <c r="DG17" s="624"/>
      <c r="DH17" s="624"/>
      <c r="DI17" s="624"/>
      <c r="DJ17" s="624"/>
      <c r="DK17" s="624"/>
      <c r="DL17" s="624"/>
      <c r="DM17" s="624"/>
      <c r="DN17" s="624"/>
      <c r="DO17" s="624"/>
      <c r="DP17" s="625"/>
      <c r="DQ17" s="632">
        <v>6611551</v>
      </c>
      <c r="DR17" s="624"/>
      <c r="DS17" s="624"/>
      <c r="DT17" s="624"/>
      <c r="DU17" s="624"/>
      <c r="DV17" s="624"/>
      <c r="DW17" s="624"/>
      <c r="DX17" s="624"/>
      <c r="DY17" s="624"/>
      <c r="DZ17" s="624"/>
      <c r="EA17" s="624"/>
      <c r="EB17" s="624"/>
      <c r="EC17" s="633"/>
    </row>
    <row r="18" spans="2:133" ht="11.25" customHeight="1" x14ac:dyDescent="0.15">
      <c r="B18" s="620" t="s">
        <v>267</v>
      </c>
      <c r="C18" s="621"/>
      <c r="D18" s="621"/>
      <c r="E18" s="621"/>
      <c r="F18" s="621"/>
      <c r="G18" s="621"/>
      <c r="H18" s="621"/>
      <c r="I18" s="621"/>
      <c r="J18" s="621"/>
      <c r="K18" s="621"/>
      <c r="L18" s="621"/>
      <c r="M18" s="621"/>
      <c r="N18" s="621"/>
      <c r="O18" s="621"/>
      <c r="P18" s="621"/>
      <c r="Q18" s="622"/>
      <c r="R18" s="623">
        <v>67356</v>
      </c>
      <c r="S18" s="624"/>
      <c r="T18" s="624"/>
      <c r="U18" s="624"/>
      <c r="V18" s="624"/>
      <c r="W18" s="624"/>
      <c r="X18" s="624"/>
      <c r="Y18" s="625"/>
      <c r="Z18" s="626">
        <v>0.1</v>
      </c>
      <c r="AA18" s="626"/>
      <c r="AB18" s="626"/>
      <c r="AC18" s="626"/>
      <c r="AD18" s="627">
        <v>67356</v>
      </c>
      <c r="AE18" s="627"/>
      <c r="AF18" s="627"/>
      <c r="AG18" s="627"/>
      <c r="AH18" s="627"/>
      <c r="AI18" s="627"/>
      <c r="AJ18" s="627"/>
      <c r="AK18" s="627"/>
      <c r="AL18" s="628">
        <v>0.2</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270</v>
      </c>
      <c r="C19" s="621"/>
      <c r="D19" s="621"/>
      <c r="E19" s="621"/>
      <c r="F19" s="621"/>
      <c r="G19" s="621"/>
      <c r="H19" s="621"/>
      <c r="I19" s="621"/>
      <c r="J19" s="621"/>
      <c r="K19" s="621"/>
      <c r="L19" s="621"/>
      <c r="M19" s="621"/>
      <c r="N19" s="621"/>
      <c r="O19" s="621"/>
      <c r="P19" s="621"/>
      <c r="Q19" s="622"/>
      <c r="R19" s="623">
        <v>65728</v>
      </c>
      <c r="S19" s="624"/>
      <c r="T19" s="624"/>
      <c r="U19" s="624"/>
      <c r="V19" s="624"/>
      <c r="W19" s="624"/>
      <c r="X19" s="624"/>
      <c r="Y19" s="625"/>
      <c r="Z19" s="626">
        <v>0.1</v>
      </c>
      <c r="AA19" s="626"/>
      <c r="AB19" s="626"/>
      <c r="AC19" s="626"/>
      <c r="AD19" s="627">
        <v>65728</v>
      </c>
      <c r="AE19" s="627"/>
      <c r="AF19" s="627"/>
      <c r="AG19" s="627"/>
      <c r="AH19" s="627"/>
      <c r="AI19" s="627"/>
      <c r="AJ19" s="627"/>
      <c r="AK19" s="627"/>
      <c r="AL19" s="628">
        <v>0.2</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40193</v>
      </c>
      <c r="BH19" s="624"/>
      <c r="BI19" s="624"/>
      <c r="BJ19" s="624"/>
      <c r="BK19" s="624"/>
      <c r="BL19" s="624"/>
      <c r="BM19" s="624"/>
      <c r="BN19" s="625"/>
      <c r="BO19" s="626">
        <v>0.5</v>
      </c>
      <c r="BP19" s="626"/>
      <c r="BQ19" s="626"/>
      <c r="BR19" s="626"/>
      <c r="BS19" s="627" t="s">
        <v>129</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273</v>
      </c>
      <c r="C20" s="637"/>
      <c r="D20" s="637"/>
      <c r="E20" s="637"/>
      <c r="F20" s="637"/>
      <c r="G20" s="637"/>
      <c r="H20" s="637"/>
      <c r="I20" s="637"/>
      <c r="J20" s="637"/>
      <c r="K20" s="637"/>
      <c r="L20" s="637"/>
      <c r="M20" s="637"/>
      <c r="N20" s="637"/>
      <c r="O20" s="637"/>
      <c r="P20" s="637"/>
      <c r="Q20" s="638"/>
      <c r="R20" s="623">
        <v>1628</v>
      </c>
      <c r="S20" s="624"/>
      <c r="T20" s="624"/>
      <c r="U20" s="624"/>
      <c r="V20" s="624"/>
      <c r="W20" s="624"/>
      <c r="X20" s="624"/>
      <c r="Y20" s="625"/>
      <c r="Z20" s="626">
        <v>0</v>
      </c>
      <c r="AA20" s="626"/>
      <c r="AB20" s="626"/>
      <c r="AC20" s="626"/>
      <c r="AD20" s="627">
        <v>1628</v>
      </c>
      <c r="AE20" s="627"/>
      <c r="AF20" s="627"/>
      <c r="AG20" s="627"/>
      <c r="AH20" s="627"/>
      <c r="AI20" s="627"/>
      <c r="AJ20" s="627"/>
      <c r="AK20" s="627"/>
      <c r="AL20" s="628">
        <v>0</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40193</v>
      </c>
      <c r="BH20" s="624"/>
      <c r="BI20" s="624"/>
      <c r="BJ20" s="624"/>
      <c r="BK20" s="624"/>
      <c r="BL20" s="624"/>
      <c r="BM20" s="624"/>
      <c r="BN20" s="625"/>
      <c r="BO20" s="626">
        <v>0.5</v>
      </c>
      <c r="BP20" s="626"/>
      <c r="BQ20" s="626"/>
      <c r="BR20" s="626"/>
      <c r="BS20" s="627" t="s">
        <v>129</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55976753</v>
      </c>
      <c r="CS20" s="624"/>
      <c r="CT20" s="624"/>
      <c r="CU20" s="624"/>
      <c r="CV20" s="624"/>
      <c r="CW20" s="624"/>
      <c r="CX20" s="624"/>
      <c r="CY20" s="625"/>
      <c r="CZ20" s="626">
        <v>100</v>
      </c>
      <c r="DA20" s="626"/>
      <c r="DB20" s="626"/>
      <c r="DC20" s="626"/>
      <c r="DD20" s="632">
        <v>7404600</v>
      </c>
      <c r="DE20" s="624"/>
      <c r="DF20" s="624"/>
      <c r="DG20" s="624"/>
      <c r="DH20" s="624"/>
      <c r="DI20" s="624"/>
      <c r="DJ20" s="624"/>
      <c r="DK20" s="624"/>
      <c r="DL20" s="624"/>
      <c r="DM20" s="624"/>
      <c r="DN20" s="624"/>
      <c r="DO20" s="624"/>
      <c r="DP20" s="625"/>
      <c r="DQ20" s="632">
        <v>36562247</v>
      </c>
      <c r="DR20" s="624"/>
      <c r="DS20" s="624"/>
      <c r="DT20" s="624"/>
      <c r="DU20" s="624"/>
      <c r="DV20" s="624"/>
      <c r="DW20" s="624"/>
      <c r="DX20" s="624"/>
      <c r="DY20" s="624"/>
      <c r="DZ20" s="624"/>
      <c r="EA20" s="624"/>
      <c r="EB20" s="624"/>
      <c r="EC20" s="633"/>
    </row>
    <row r="21" spans="2:133" ht="11.25" customHeight="1" x14ac:dyDescent="0.15">
      <c r="B21" s="620" t="s">
        <v>276</v>
      </c>
      <c r="C21" s="621"/>
      <c r="D21" s="621"/>
      <c r="E21" s="621"/>
      <c r="F21" s="621"/>
      <c r="G21" s="621"/>
      <c r="H21" s="621"/>
      <c r="I21" s="621"/>
      <c r="J21" s="621"/>
      <c r="K21" s="621"/>
      <c r="L21" s="621"/>
      <c r="M21" s="621"/>
      <c r="N21" s="621"/>
      <c r="O21" s="621"/>
      <c r="P21" s="621"/>
      <c r="Q21" s="622"/>
      <c r="R21" s="623">
        <v>21032335</v>
      </c>
      <c r="S21" s="624"/>
      <c r="T21" s="624"/>
      <c r="U21" s="624"/>
      <c r="V21" s="624"/>
      <c r="W21" s="624"/>
      <c r="X21" s="624"/>
      <c r="Y21" s="625"/>
      <c r="Z21" s="626">
        <v>35.6</v>
      </c>
      <c r="AA21" s="626"/>
      <c r="AB21" s="626"/>
      <c r="AC21" s="626"/>
      <c r="AD21" s="627">
        <v>18601897</v>
      </c>
      <c r="AE21" s="627"/>
      <c r="AF21" s="627"/>
      <c r="AG21" s="627"/>
      <c r="AH21" s="627"/>
      <c r="AI21" s="627"/>
      <c r="AJ21" s="627"/>
      <c r="AK21" s="627"/>
      <c r="AL21" s="628">
        <v>61.3</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v>40193</v>
      </c>
      <c r="BH21" s="624"/>
      <c r="BI21" s="624"/>
      <c r="BJ21" s="624"/>
      <c r="BK21" s="624"/>
      <c r="BL21" s="624"/>
      <c r="BM21" s="624"/>
      <c r="BN21" s="625"/>
      <c r="BO21" s="626">
        <v>0.5</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278</v>
      </c>
      <c r="C22" s="621"/>
      <c r="D22" s="621"/>
      <c r="E22" s="621"/>
      <c r="F22" s="621"/>
      <c r="G22" s="621"/>
      <c r="H22" s="621"/>
      <c r="I22" s="621"/>
      <c r="J22" s="621"/>
      <c r="K22" s="621"/>
      <c r="L22" s="621"/>
      <c r="M22" s="621"/>
      <c r="N22" s="621"/>
      <c r="O22" s="621"/>
      <c r="P22" s="621"/>
      <c r="Q22" s="622"/>
      <c r="R22" s="623">
        <v>18601897</v>
      </c>
      <c r="S22" s="624"/>
      <c r="T22" s="624"/>
      <c r="U22" s="624"/>
      <c r="V22" s="624"/>
      <c r="W22" s="624"/>
      <c r="X22" s="624"/>
      <c r="Y22" s="625"/>
      <c r="Z22" s="626">
        <v>31.4</v>
      </c>
      <c r="AA22" s="626"/>
      <c r="AB22" s="626"/>
      <c r="AC22" s="626"/>
      <c r="AD22" s="627">
        <v>18601897</v>
      </c>
      <c r="AE22" s="627"/>
      <c r="AF22" s="627"/>
      <c r="AG22" s="627"/>
      <c r="AH22" s="627"/>
      <c r="AI22" s="627"/>
      <c r="AJ22" s="627"/>
      <c r="AK22" s="627"/>
      <c r="AL22" s="628">
        <v>61.3</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281</v>
      </c>
      <c r="C23" s="621"/>
      <c r="D23" s="621"/>
      <c r="E23" s="621"/>
      <c r="F23" s="621"/>
      <c r="G23" s="621"/>
      <c r="H23" s="621"/>
      <c r="I23" s="621"/>
      <c r="J23" s="621"/>
      <c r="K23" s="621"/>
      <c r="L23" s="621"/>
      <c r="M23" s="621"/>
      <c r="N23" s="621"/>
      <c r="O23" s="621"/>
      <c r="P23" s="621"/>
      <c r="Q23" s="622"/>
      <c r="R23" s="623">
        <v>2430434</v>
      </c>
      <c r="S23" s="624"/>
      <c r="T23" s="624"/>
      <c r="U23" s="624"/>
      <c r="V23" s="624"/>
      <c r="W23" s="624"/>
      <c r="X23" s="624"/>
      <c r="Y23" s="625"/>
      <c r="Z23" s="626">
        <v>4.0999999999999996</v>
      </c>
      <c r="AA23" s="626"/>
      <c r="AB23" s="626"/>
      <c r="AC23" s="626"/>
      <c r="AD23" s="627" t="s">
        <v>129</v>
      </c>
      <c r="AE23" s="627"/>
      <c r="AF23" s="627"/>
      <c r="AG23" s="627"/>
      <c r="AH23" s="627"/>
      <c r="AI23" s="627"/>
      <c r="AJ23" s="627"/>
      <c r="AK23" s="627"/>
      <c r="AL23" s="628" t="s">
        <v>129</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15">
      <c r="B24" s="620" t="s">
        <v>288</v>
      </c>
      <c r="C24" s="621"/>
      <c r="D24" s="621"/>
      <c r="E24" s="621"/>
      <c r="F24" s="621"/>
      <c r="G24" s="621"/>
      <c r="H24" s="621"/>
      <c r="I24" s="621"/>
      <c r="J24" s="621"/>
      <c r="K24" s="621"/>
      <c r="L24" s="621"/>
      <c r="M24" s="621"/>
      <c r="N24" s="621"/>
      <c r="O24" s="621"/>
      <c r="P24" s="621"/>
      <c r="Q24" s="622"/>
      <c r="R24" s="623">
        <v>4</v>
      </c>
      <c r="S24" s="624"/>
      <c r="T24" s="624"/>
      <c r="U24" s="624"/>
      <c r="V24" s="624"/>
      <c r="W24" s="624"/>
      <c r="X24" s="624"/>
      <c r="Y24" s="625"/>
      <c r="Z24" s="626">
        <v>0</v>
      </c>
      <c r="AA24" s="626"/>
      <c r="AB24" s="626"/>
      <c r="AC24" s="626"/>
      <c r="AD24" s="627" t="s">
        <v>129</v>
      </c>
      <c r="AE24" s="627"/>
      <c r="AF24" s="627"/>
      <c r="AG24" s="627"/>
      <c r="AH24" s="627"/>
      <c r="AI24" s="627"/>
      <c r="AJ24" s="627"/>
      <c r="AK24" s="627"/>
      <c r="AL24" s="628" t="s">
        <v>129</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25695972</v>
      </c>
      <c r="CS24" s="613"/>
      <c r="CT24" s="613"/>
      <c r="CU24" s="613"/>
      <c r="CV24" s="613"/>
      <c r="CW24" s="613"/>
      <c r="CX24" s="613"/>
      <c r="CY24" s="614"/>
      <c r="CZ24" s="617">
        <v>45.9</v>
      </c>
      <c r="DA24" s="618"/>
      <c r="DB24" s="618"/>
      <c r="DC24" s="634"/>
      <c r="DD24" s="653">
        <v>17971021</v>
      </c>
      <c r="DE24" s="613"/>
      <c r="DF24" s="613"/>
      <c r="DG24" s="613"/>
      <c r="DH24" s="613"/>
      <c r="DI24" s="613"/>
      <c r="DJ24" s="613"/>
      <c r="DK24" s="614"/>
      <c r="DL24" s="653">
        <v>17850352</v>
      </c>
      <c r="DM24" s="613"/>
      <c r="DN24" s="613"/>
      <c r="DO24" s="613"/>
      <c r="DP24" s="613"/>
      <c r="DQ24" s="613"/>
      <c r="DR24" s="613"/>
      <c r="DS24" s="613"/>
      <c r="DT24" s="613"/>
      <c r="DU24" s="613"/>
      <c r="DV24" s="614"/>
      <c r="DW24" s="617">
        <v>58.2</v>
      </c>
      <c r="DX24" s="618"/>
      <c r="DY24" s="618"/>
      <c r="DZ24" s="618"/>
      <c r="EA24" s="618"/>
      <c r="EB24" s="618"/>
      <c r="EC24" s="619"/>
    </row>
    <row r="25" spans="2:133" ht="11.25" customHeight="1" x14ac:dyDescent="0.15">
      <c r="B25" s="620" t="s">
        <v>291</v>
      </c>
      <c r="C25" s="621"/>
      <c r="D25" s="621"/>
      <c r="E25" s="621"/>
      <c r="F25" s="621"/>
      <c r="G25" s="621"/>
      <c r="H25" s="621"/>
      <c r="I25" s="621"/>
      <c r="J25" s="621"/>
      <c r="K25" s="621"/>
      <c r="L25" s="621"/>
      <c r="M25" s="621"/>
      <c r="N25" s="621"/>
      <c r="O25" s="621"/>
      <c r="P25" s="621"/>
      <c r="Q25" s="622"/>
      <c r="R25" s="623">
        <v>32729071</v>
      </c>
      <c r="S25" s="624"/>
      <c r="T25" s="624"/>
      <c r="U25" s="624"/>
      <c r="V25" s="624"/>
      <c r="W25" s="624"/>
      <c r="X25" s="624"/>
      <c r="Y25" s="625"/>
      <c r="Z25" s="626">
        <v>55.3</v>
      </c>
      <c r="AA25" s="626"/>
      <c r="AB25" s="626"/>
      <c r="AC25" s="626"/>
      <c r="AD25" s="627">
        <v>30298633</v>
      </c>
      <c r="AE25" s="627"/>
      <c r="AF25" s="627"/>
      <c r="AG25" s="627"/>
      <c r="AH25" s="627"/>
      <c r="AI25" s="627"/>
      <c r="AJ25" s="627"/>
      <c r="AK25" s="627"/>
      <c r="AL25" s="628">
        <v>99.8</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9360942</v>
      </c>
      <c r="CS25" s="654"/>
      <c r="CT25" s="654"/>
      <c r="CU25" s="654"/>
      <c r="CV25" s="654"/>
      <c r="CW25" s="654"/>
      <c r="CX25" s="654"/>
      <c r="CY25" s="655"/>
      <c r="CZ25" s="628">
        <v>16.7</v>
      </c>
      <c r="DA25" s="656"/>
      <c r="DB25" s="656"/>
      <c r="DC25" s="658"/>
      <c r="DD25" s="632">
        <v>8700795</v>
      </c>
      <c r="DE25" s="654"/>
      <c r="DF25" s="654"/>
      <c r="DG25" s="654"/>
      <c r="DH25" s="654"/>
      <c r="DI25" s="654"/>
      <c r="DJ25" s="654"/>
      <c r="DK25" s="655"/>
      <c r="DL25" s="632">
        <v>8626954</v>
      </c>
      <c r="DM25" s="654"/>
      <c r="DN25" s="654"/>
      <c r="DO25" s="654"/>
      <c r="DP25" s="654"/>
      <c r="DQ25" s="654"/>
      <c r="DR25" s="654"/>
      <c r="DS25" s="654"/>
      <c r="DT25" s="654"/>
      <c r="DU25" s="654"/>
      <c r="DV25" s="655"/>
      <c r="DW25" s="628">
        <v>28.1</v>
      </c>
      <c r="DX25" s="656"/>
      <c r="DY25" s="656"/>
      <c r="DZ25" s="656"/>
      <c r="EA25" s="656"/>
      <c r="EB25" s="656"/>
      <c r="EC25" s="657"/>
    </row>
    <row r="26" spans="2:133" ht="11.25" customHeight="1" x14ac:dyDescent="0.15">
      <c r="B26" s="620" t="s">
        <v>294</v>
      </c>
      <c r="C26" s="621"/>
      <c r="D26" s="621"/>
      <c r="E26" s="621"/>
      <c r="F26" s="621"/>
      <c r="G26" s="621"/>
      <c r="H26" s="621"/>
      <c r="I26" s="621"/>
      <c r="J26" s="621"/>
      <c r="K26" s="621"/>
      <c r="L26" s="621"/>
      <c r="M26" s="621"/>
      <c r="N26" s="621"/>
      <c r="O26" s="621"/>
      <c r="P26" s="621"/>
      <c r="Q26" s="622"/>
      <c r="R26" s="623">
        <v>9091</v>
      </c>
      <c r="S26" s="624"/>
      <c r="T26" s="624"/>
      <c r="U26" s="624"/>
      <c r="V26" s="624"/>
      <c r="W26" s="624"/>
      <c r="X26" s="624"/>
      <c r="Y26" s="625"/>
      <c r="Z26" s="626">
        <v>0</v>
      </c>
      <c r="AA26" s="626"/>
      <c r="AB26" s="626"/>
      <c r="AC26" s="626"/>
      <c r="AD26" s="627">
        <v>9091</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5624560</v>
      </c>
      <c r="CS26" s="624"/>
      <c r="CT26" s="624"/>
      <c r="CU26" s="624"/>
      <c r="CV26" s="624"/>
      <c r="CW26" s="624"/>
      <c r="CX26" s="624"/>
      <c r="CY26" s="625"/>
      <c r="CZ26" s="628">
        <v>10</v>
      </c>
      <c r="DA26" s="656"/>
      <c r="DB26" s="656"/>
      <c r="DC26" s="658"/>
      <c r="DD26" s="632">
        <v>5254192</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297</v>
      </c>
      <c r="C27" s="621"/>
      <c r="D27" s="621"/>
      <c r="E27" s="621"/>
      <c r="F27" s="621"/>
      <c r="G27" s="621"/>
      <c r="H27" s="621"/>
      <c r="I27" s="621"/>
      <c r="J27" s="621"/>
      <c r="K27" s="621"/>
      <c r="L27" s="621"/>
      <c r="M27" s="621"/>
      <c r="N27" s="621"/>
      <c r="O27" s="621"/>
      <c r="P27" s="621"/>
      <c r="Q27" s="622"/>
      <c r="R27" s="623">
        <v>192005</v>
      </c>
      <c r="S27" s="624"/>
      <c r="T27" s="624"/>
      <c r="U27" s="624"/>
      <c r="V27" s="624"/>
      <c r="W27" s="624"/>
      <c r="X27" s="624"/>
      <c r="Y27" s="625"/>
      <c r="Z27" s="626">
        <v>0.3</v>
      </c>
      <c r="AA27" s="626"/>
      <c r="AB27" s="626"/>
      <c r="AC27" s="626"/>
      <c r="AD27" s="627">
        <v>201</v>
      </c>
      <c r="AE27" s="627"/>
      <c r="AF27" s="627"/>
      <c r="AG27" s="627"/>
      <c r="AH27" s="627"/>
      <c r="AI27" s="627"/>
      <c r="AJ27" s="627"/>
      <c r="AK27" s="627"/>
      <c r="AL27" s="628">
        <v>0</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8557769</v>
      </c>
      <c r="BH27" s="624"/>
      <c r="BI27" s="624"/>
      <c r="BJ27" s="624"/>
      <c r="BK27" s="624"/>
      <c r="BL27" s="624"/>
      <c r="BM27" s="624"/>
      <c r="BN27" s="625"/>
      <c r="BO27" s="626">
        <v>100</v>
      </c>
      <c r="BP27" s="626"/>
      <c r="BQ27" s="626"/>
      <c r="BR27" s="626"/>
      <c r="BS27" s="627">
        <v>141104</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9619032</v>
      </c>
      <c r="CS27" s="654"/>
      <c r="CT27" s="654"/>
      <c r="CU27" s="654"/>
      <c r="CV27" s="654"/>
      <c r="CW27" s="654"/>
      <c r="CX27" s="654"/>
      <c r="CY27" s="655"/>
      <c r="CZ27" s="628">
        <v>17.2</v>
      </c>
      <c r="DA27" s="656"/>
      <c r="DB27" s="656"/>
      <c r="DC27" s="658"/>
      <c r="DD27" s="632">
        <v>2658675</v>
      </c>
      <c r="DE27" s="654"/>
      <c r="DF27" s="654"/>
      <c r="DG27" s="654"/>
      <c r="DH27" s="654"/>
      <c r="DI27" s="654"/>
      <c r="DJ27" s="654"/>
      <c r="DK27" s="655"/>
      <c r="DL27" s="632">
        <v>2611847</v>
      </c>
      <c r="DM27" s="654"/>
      <c r="DN27" s="654"/>
      <c r="DO27" s="654"/>
      <c r="DP27" s="654"/>
      <c r="DQ27" s="654"/>
      <c r="DR27" s="654"/>
      <c r="DS27" s="654"/>
      <c r="DT27" s="654"/>
      <c r="DU27" s="654"/>
      <c r="DV27" s="655"/>
      <c r="DW27" s="628">
        <v>8.5</v>
      </c>
      <c r="DX27" s="656"/>
      <c r="DY27" s="656"/>
      <c r="DZ27" s="656"/>
      <c r="EA27" s="656"/>
      <c r="EB27" s="656"/>
      <c r="EC27" s="657"/>
    </row>
    <row r="28" spans="2:133" ht="11.25" customHeight="1" x14ac:dyDescent="0.15">
      <c r="B28" s="620" t="s">
        <v>300</v>
      </c>
      <c r="C28" s="621"/>
      <c r="D28" s="621"/>
      <c r="E28" s="621"/>
      <c r="F28" s="621"/>
      <c r="G28" s="621"/>
      <c r="H28" s="621"/>
      <c r="I28" s="621"/>
      <c r="J28" s="621"/>
      <c r="K28" s="621"/>
      <c r="L28" s="621"/>
      <c r="M28" s="621"/>
      <c r="N28" s="621"/>
      <c r="O28" s="621"/>
      <c r="P28" s="621"/>
      <c r="Q28" s="622"/>
      <c r="R28" s="623">
        <v>255730</v>
      </c>
      <c r="S28" s="624"/>
      <c r="T28" s="624"/>
      <c r="U28" s="624"/>
      <c r="V28" s="624"/>
      <c r="W28" s="624"/>
      <c r="X28" s="624"/>
      <c r="Y28" s="625"/>
      <c r="Z28" s="626">
        <v>0.4</v>
      </c>
      <c r="AA28" s="626"/>
      <c r="AB28" s="626"/>
      <c r="AC28" s="626"/>
      <c r="AD28" s="627">
        <v>27400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6715998</v>
      </c>
      <c r="CS28" s="624"/>
      <c r="CT28" s="624"/>
      <c r="CU28" s="624"/>
      <c r="CV28" s="624"/>
      <c r="CW28" s="624"/>
      <c r="CX28" s="624"/>
      <c r="CY28" s="625"/>
      <c r="CZ28" s="628">
        <v>12</v>
      </c>
      <c r="DA28" s="656"/>
      <c r="DB28" s="656"/>
      <c r="DC28" s="658"/>
      <c r="DD28" s="632">
        <v>6611551</v>
      </c>
      <c r="DE28" s="624"/>
      <c r="DF28" s="624"/>
      <c r="DG28" s="624"/>
      <c r="DH28" s="624"/>
      <c r="DI28" s="624"/>
      <c r="DJ28" s="624"/>
      <c r="DK28" s="625"/>
      <c r="DL28" s="632">
        <v>6611551</v>
      </c>
      <c r="DM28" s="624"/>
      <c r="DN28" s="624"/>
      <c r="DO28" s="624"/>
      <c r="DP28" s="624"/>
      <c r="DQ28" s="624"/>
      <c r="DR28" s="624"/>
      <c r="DS28" s="624"/>
      <c r="DT28" s="624"/>
      <c r="DU28" s="624"/>
      <c r="DV28" s="625"/>
      <c r="DW28" s="628">
        <v>21.5</v>
      </c>
      <c r="DX28" s="656"/>
      <c r="DY28" s="656"/>
      <c r="DZ28" s="656"/>
      <c r="EA28" s="656"/>
      <c r="EB28" s="656"/>
      <c r="EC28" s="657"/>
    </row>
    <row r="29" spans="2:133" ht="11.25" customHeight="1" x14ac:dyDescent="0.15">
      <c r="B29" s="620" t="s">
        <v>302</v>
      </c>
      <c r="C29" s="621"/>
      <c r="D29" s="621"/>
      <c r="E29" s="621"/>
      <c r="F29" s="621"/>
      <c r="G29" s="621"/>
      <c r="H29" s="621"/>
      <c r="I29" s="621"/>
      <c r="J29" s="621"/>
      <c r="K29" s="621"/>
      <c r="L29" s="621"/>
      <c r="M29" s="621"/>
      <c r="N29" s="621"/>
      <c r="O29" s="621"/>
      <c r="P29" s="621"/>
      <c r="Q29" s="622"/>
      <c r="R29" s="623">
        <v>290081</v>
      </c>
      <c r="S29" s="624"/>
      <c r="T29" s="624"/>
      <c r="U29" s="624"/>
      <c r="V29" s="624"/>
      <c r="W29" s="624"/>
      <c r="X29" s="624"/>
      <c r="Y29" s="625"/>
      <c r="Z29" s="626">
        <v>0.5</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304</v>
      </c>
      <c r="CG29" s="621"/>
      <c r="CH29" s="621"/>
      <c r="CI29" s="621"/>
      <c r="CJ29" s="621"/>
      <c r="CK29" s="621"/>
      <c r="CL29" s="621"/>
      <c r="CM29" s="621"/>
      <c r="CN29" s="621"/>
      <c r="CO29" s="621"/>
      <c r="CP29" s="621"/>
      <c r="CQ29" s="622"/>
      <c r="CR29" s="623">
        <v>6715998</v>
      </c>
      <c r="CS29" s="654"/>
      <c r="CT29" s="654"/>
      <c r="CU29" s="654"/>
      <c r="CV29" s="654"/>
      <c r="CW29" s="654"/>
      <c r="CX29" s="654"/>
      <c r="CY29" s="655"/>
      <c r="CZ29" s="628">
        <v>12</v>
      </c>
      <c r="DA29" s="656"/>
      <c r="DB29" s="656"/>
      <c r="DC29" s="658"/>
      <c r="DD29" s="632">
        <v>6611551</v>
      </c>
      <c r="DE29" s="654"/>
      <c r="DF29" s="654"/>
      <c r="DG29" s="654"/>
      <c r="DH29" s="654"/>
      <c r="DI29" s="654"/>
      <c r="DJ29" s="654"/>
      <c r="DK29" s="655"/>
      <c r="DL29" s="632">
        <v>6611551</v>
      </c>
      <c r="DM29" s="654"/>
      <c r="DN29" s="654"/>
      <c r="DO29" s="654"/>
      <c r="DP29" s="654"/>
      <c r="DQ29" s="654"/>
      <c r="DR29" s="654"/>
      <c r="DS29" s="654"/>
      <c r="DT29" s="654"/>
      <c r="DU29" s="654"/>
      <c r="DV29" s="655"/>
      <c r="DW29" s="628">
        <v>21.5</v>
      </c>
      <c r="DX29" s="656"/>
      <c r="DY29" s="656"/>
      <c r="DZ29" s="656"/>
      <c r="EA29" s="656"/>
      <c r="EB29" s="656"/>
      <c r="EC29" s="657"/>
    </row>
    <row r="30" spans="2:133" ht="11.25" customHeight="1" x14ac:dyDescent="0.15">
      <c r="B30" s="620" t="s">
        <v>305</v>
      </c>
      <c r="C30" s="621"/>
      <c r="D30" s="621"/>
      <c r="E30" s="621"/>
      <c r="F30" s="621"/>
      <c r="G30" s="621"/>
      <c r="H30" s="621"/>
      <c r="I30" s="621"/>
      <c r="J30" s="621"/>
      <c r="K30" s="621"/>
      <c r="L30" s="621"/>
      <c r="M30" s="621"/>
      <c r="N30" s="621"/>
      <c r="O30" s="621"/>
      <c r="P30" s="621"/>
      <c r="Q30" s="622"/>
      <c r="R30" s="623">
        <v>9526697</v>
      </c>
      <c r="S30" s="624"/>
      <c r="T30" s="624"/>
      <c r="U30" s="624"/>
      <c r="V30" s="624"/>
      <c r="W30" s="624"/>
      <c r="X30" s="624"/>
      <c r="Y30" s="625"/>
      <c r="Z30" s="626">
        <v>16.100000000000001</v>
      </c>
      <c r="AA30" s="626"/>
      <c r="AB30" s="626"/>
      <c r="AC30" s="626"/>
      <c r="AD30" s="627" t="s">
        <v>129</v>
      </c>
      <c r="AE30" s="627"/>
      <c r="AF30" s="627"/>
      <c r="AG30" s="627"/>
      <c r="AH30" s="627"/>
      <c r="AI30" s="627"/>
      <c r="AJ30" s="627"/>
      <c r="AK30" s="627"/>
      <c r="AL30" s="628" t="s">
        <v>129</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6496819</v>
      </c>
      <c r="CS30" s="624"/>
      <c r="CT30" s="624"/>
      <c r="CU30" s="624"/>
      <c r="CV30" s="624"/>
      <c r="CW30" s="624"/>
      <c r="CX30" s="624"/>
      <c r="CY30" s="625"/>
      <c r="CZ30" s="628">
        <v>11.6</v>
      </c>
      <c r="DA30" s="656"/>
      <c r="DB30" s="656"/>
      <c r="DC30" s="658"/>
      <c r="DD30" s="632">
        <v>6392372</v>
      </c>
      <c r="DE30" s="624"/>
      <c r="DF30" s="624"/>
      <c r="DG30" s="624"/>
      <c r="DH30" s="624"/>
      <c r="DI30" s="624"/>
      <c r="DJ30" s="624"/>
      <c r="DK30" s="625"/>
      <c r="DL30" s="632">
        <v>6392372</v>
      </c>
      <c r="DM30" s="624"/>
      <c r="DN30" s="624"/>
      <c r="DO30" s="624"/>
      <c r="DP30" s="624"/>
      <c r="DQ30" s="624"/>
      <c r="DR30" s="624"/>
      <c r="DS30" s="624"/>
      <c r="DT30" s="624"/>
      <c r="DU30" s="624"/>
      <c r="DV30" s="625"/>
      <c r="DW30" s="628">
        <v>20.8</v>
      </c>
      <c r="DX30" s="656"/>
      <c r="DY30" s="656"/>
      <c r="DZ30" s="656"/>
      <c r="EA30" s="656"/>
      <c r="EB30" s="656"/>
      <c r="EC30" s="657"/>
    </row>
    <row r="31" spans="2:133" ht="11.25" customHeight="1" x14ac:dyDescent="0.15">
      <c r="B31" s="636" t="s">
        <v>309</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129</v>
      </c>
      <c r="AM31" s="629"/>
      <c r="AN31" s="629"/>
      <c r="AO31" s="630"/>
      <c r="AP31" s="667" t="s">
        <v>310</v>
      </c>
      <c r="AQ31" s="668"/>
      <c r="AR31" s="668"/>
      <c r="AS31" s="668"/>
      <c r="AT31" s="673" t="s">
        <v>311</v>
      </c>
      <c r="AU31" s="214"/>
      <c r="AV31" s="214"/>
      <c r="AW31" s="214"/>
      <c r="AX31" s="609" t="s">
        <v>186</v>
      </c>
      <c r="AY31" s="610"/>
      <c r="AZ31" s="610"/>
      <c r="BA31" s="610"/>
      <c r="BB31" s="610"/>
      <c r="BC31" s="610"/>
      <c r="BD31" s="610"/>
      <c r="BE31" s="610"/>
      <c r="BF31" s="611"/>
      <c r="BG31" s="676">
        <v>98.9</v>
      </c>
      <c r="BH31" s="677"/>
      <c r="BI31" s="677"/>
      <c r="BJ31" s="677"/>
      <c r="BK31" s="677"/>
      <c r="BL31" s="677"/>
      <c r="BM31" s="618">
        <v>95</v>
      </c>
      <c r="BN31" s="677"/>
      <c r="BO31" s="677"/>
      <c r="BP31" s="677"/>
      <c r="BQ31" s="678"/>
      <c r="BR31" s="676">
        <v>98.8</v>
      </c>
      <c r="BS31" s="677"/>
      <c r="BT31" s="677"/>
      <c r="BU31" s="677"/>
      <c r="BV31" s="677"/>
      <c r="BW31" s="677"/>
      <c r="BX31" s="618">
        <v>94.7</v>
      </c>
      <c r="BY31" s="677"/>
      <c r="BZ31" s="677"/>
      <c r="CA31" s="677"/>
      <c r="CB31" s="678"/>
      <c r="CD31" s="663"/>
      <c r="CE31" s="664"/>
      <c r="CF31" s="620" t="s">
        <v>312</v>
      </c>
      <c r="CG31" s="621"/>
      <c r="CH31" s="621"/>
      <c r="CI31" s="621"/>
      <c r="CJ31" s="621"/>
      <c r="CK31" s="621"/>
      <c r="CL31" s="621"/>
      <c r="CM31" s="621"/>
      <c r="CN31" s="621"/>
      <c r="CO31" s="621"/>
      <c r="CP31" s="621"/>
      <c r="CQ31" s="622"/>
      <c r="CR31" s="623">
        <v>219179</v>
      </c>
      <c r="CS31" s="654"/>
      <c r="CT31" s="654"/>
      <c r="CU31" s="654"/>
      <c r="CV31" s="654"/>
      <c r="CW31" s="654"/>
      <c r="CX31" s="654"/>
      <c r="CY31" s="655"/>
      <c r="CZ31" s="628">
        <v>0.4</v>
      </c>
      <c r="DA31" s="656"/>
      <c r="DB31" s="656"/>
      <c r="DC31" s="658"/>
      <c r="DD31" s="632">
        <v>219179</v>
      </c>
      <c r="DE31" s="654"/>
      <c r="DF31" s="654"/>
      <c r="DG31" s="654"/>
      <c r="DH31" s="654"/>
      <c r="DI31" s="654"/>
      <c r="DJ31" s="654"/>
      <c r="DK31" s="655"/>
      <c r="DL31" s="632">
        <v>219179</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313</v>
      </c>
      <c r="C32" s="621"/>
      <c r="D32" s="621"/>
      <c r="E32" s="621"/>
      <c r="F32" s="621"/>
      <c r="G32" s="621"/>
      <c r="H32" s="621"/>
      <c r="I32" s="621"/>
      <c r="J32" s="621"/>
      <c r="K32" s="621"/>
      <c r="L32" s="621"/>
      <c r="M32" s="621"/>
      <c r="N32" s="621"/>
      <c r="O32" s="621"/>
      <c r="P32" s="621"/>
      <c r="Q32" s="622"/>
      <c r="R32" s="623">
        <v>4075065</v>
      </c>
      <c r="S32" s="624"/>
      <c r="T32" s="624"/>
      <c r="U32" s="624"/>
      <c r="V32" s="624"/>
      <c r="W32" s="624"/>
      <c r="X32" s="624"/>
      <c r="Y32" s="625"/>
      <c r="Z32" s="626">
        <v>6.9</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0" t="s">
        <v>314</v>
      </c>
      <c r="AX32" s="620" t="s">
        <v>315</v>
      </c>
      <c r="AY32" s="621"/>
      <c r="AZ32" s="621"/>
      <c r="BA32" s="621"/>
      <c r="BB32" s="621"/>
      <c r="BC32" s="621"/>
      <c r="BD32" s="621"/>
      <c r="BE32" s="621"/>
      <c r="BF32" s="622"/>
      <c r="BG32" s="679">
        <v>99.4</v>
      </c>
      <c r="BH32" s="654"/>
      <c r="BI32" s="654"/>
      <c r="BJ32" s="654"/>
      <c r="BK32" s="654"/>
      <c r="BL32" s="654"/>
      <c r="BM32" s="629">
        <v>97.2</v>
      </c>
      <c r="BN32" s="654"/>
      <c r="BO32" s="654"/>
      <c r="BP32" s="654"/>
      <c r="BQ32" s="680"/>
      <c r="BR32" s="679">
        <v>99.3</v>
      </c>
      <c r="BS32" s="654"/>
      <c r="BT32" s="654"/>
      <c r="BU32" s="654"/>
      <c r="BV32" s="654"/>
      <c r="BW32" s="654"/>
      <c r="BX32" s="629">
        <v>97.1</v>
      </c>
      <c r="BY32" s="654"/>
      <c r="BZ32" s="654"/>
      <c r="CA32" s="654"/>
      <c r="CB32" s="680"/>
      <c r="CD32" s="665"/>
      <c r="CE32" s="666"/>
      <c r="CF32" s="620" t="s">
        <v>316</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6"/>
      <c r="DB32" s="656"/>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15">
      <c r="B33" s="620" t="s">
        <v>317</v>
      </c>
      <c r="C33" s="621"/>
      <c r="D33" s="621"/>
      <c r="E33" s="621"/>
      <c r="F33" s="621"/>
      <c r="G33" s="621"/>
      <c r="H33" s="621"/>
      <c r="I33" s="621"/>
      <c r="J33" s="621"/>
      <c r="K33" s="621"/>
      <c r="L33" s="621"/>
      <c r="M33" s="621"/>
      <c r="N33" s="621"/>
      <c r="O33" s="621"/>
      <c r="P33" s="621"/>
      <c r="Q33" s="622"/>
      <c r="R33" s="623">
        <v>161804</v>
      </c>
      <c r="S33" s="624"/>
      <c r="T33" s="624"/>
      <c r="U33" s="624"/>
      <c r="V33" s="624"/>
      <c r="W33" s="624"/>
      <c r="X33" s="624"/>
      <c r="Y33" s="625"/>
      <c r="Z33" s="626">
        <v>0.3</v>
      </c>
      <c r="AA33" s="626"/>
      <c r="AB33" s="626"/>
      <c r="AC33" s="626"/>
      <c r="AD33" s="627">
        <v>18940</v>
      </c>
      <c r="AE33" s="627"/>
      <c r="AF33" s="627"/>
      <c r="AG33" s="627"/>
      <c r="AH33" s="627"/>
      <c r="AI33" s="627"/>
      <c r="AJ33" s="627"/>
      <c r="AK33" s="627"/>
      <c r="AL33" s="628">
        <v>0.1</v>
      </c>
      <c r="AM33" s="629"/>
      <c r="AN33" s="629"/>
      <c r="AO33" s="630"/>
      <c r="AP33" s="671"/>
      <c r="AQ33" s="672"/>
      <c r="AR33" s="672"/>
      <c r="AS33" s="672"/>
      <c r="AT33" s="675"/>
      <c r="AU33" s="215"/>
      <c r="AV33" s="215"/>
      <c r="AW33" s="215"/>
      <c r="AX33" s="644" t="s">
        <v>318</v>
      </c>
      <c r="AY33" s="645"/>
      <c r="AZ33" s="645"/>
      <c r="BA33" s="645"/>
      <c r="BB33" s="645"/>
      <c r="BC33" s="645"/>
      <c r="BD33" s="645"/>
      <c r="BE33" s="645"/>
      <c r="BF33" s="646"/>
      <c r="BG33" s="681">
        <v>98.2</v>
      </c>
      <c r="BH33" s="682"/>
      <c r="BI33" s="682"/>
      <c r="BJ33" s="682"/>
      <c r="BK33" s="682"/>
      <c r="BL33" s="682"/>
      <c r="BM33" s="683">
        <v>92.1</v>
      </c>
      <c r="BN33" s="682"/>
      <c r="BO33" s="682"/>
      <c r="BP33" s="682"/>
      <c r="BQ33" s="684"/>
      <c r="BR33" s="681">
        <v>98.2</v>
      </c>
      <c r="BS33" s="682"/>
      <c r="BT33" s="682"/>
      <c r="BU33" s="682"/>
      <c r="BV33" s="682"/>
      <c r="BW33" s="682"/>
      <c r="BX33" s="683">
        <v>91.5</v>
      </c>
      <c r="BY33" s="682"/>
      <c r="BZ33" s="682"/>
      <c r="CA33" s="682"/>
      <c r="CB33" s="684"/>
      <c r="CD33" s="620" t="s">
        <v>319</v>
      </c>
      <c r="CE33" s="621"/>
      <c r="CF33" s="621"/>
      <c r="CG33" s="621"/>
      <c r="CH33" s="621"/>
      <c r="CI33" s="621"/>
      <c r="CJ33" s="621"/>
      <c r="CK33" s="621"/>
      <c r="CL33" s="621"/>
      <c r="CM33" s="621"/>
      <c r="CN33" s="621"/>
      <c r="CO33" s="621"/>
      <c r="CP33" s="621"/>
      <c r="CQ33" s="622"/>
      <c r="CR33" s="623">
        <v>22844078</v>
      </c>
      <c r="CS33" s="654"/>
      <c r="CT33" s="654"/>
      <c r="CU33" s="654"/>
      <c r="CV33" s="654"/>
      <c r="CW33" s="654"/>
      <c r="CX33" s="654"/>
      <c r="CY33" s="655"/>
      <c r="CZ33" s="628">
        <v>40.799999999999997</v>
      </c>
      <c r="DA33" s="656"/>
      <c r="DB33" s="656"/>
      <c r="DC33" s="658"/>
      <c r="DD33" s="632">
        <v>17113094</v>
      </c>
      <c r="DE33" s="654"/>
      <c r="DF33" s="654"/>
      <c r="DG33" s="654"/>
      <c r="DH33" s="654"/>
      <c r="DI33" s="654"/>
      <c r="DJ33" s="654"/>
      <c r="DK33" s="655"/>
      <c r="DL33" s="632">
        <v>10969210</v>
      </c>
      <c r="DM33" s="654"/>
      <c r="DN33" s="654"/>
      <c r="DO33" s="654"/>
      <c r="DP33" s="654"/>
      <c r="DQ33" s="654"/>
      <c r="DR33" s="654"/>
      <c r="DS33" s="654"/>
      <c r="DT33" s="654"/>
      <c r="DU33" s="654"/>
      <c r="DV33" s="655"/>
      <c r="DW33" s="628">
        <v>35.700000000000003</v>
      </c>
      <c r="DX33" s="656"/>
      <c r="DY33" s="656"/>
      <c r="DZ33" s="656"/>
      <c r="EA33" s="656"/>
      <c r="EB33" s="656"/>
      <c r="EC33" s="657"/>
    </row>
    <row r="34" spans="2:133" ht="11.25" customHeight="1" x14ac:dyDescent="0.15">
      <c r="B34" s="620" t="s">
        <v>320</v>
      </c>
      <c r="C34" s="621"/>
      <c r="D34" s="621"/>
      <c r="E34" s="621"/>
      <c r="F34" s="621"/>
      <c r="G34" s="621"/>
      <c r="H34" s="621"/>
      <c r="I34" s="621"/>
      <c r="J34" s="621"/>
      <c r="K34" s="621"/>
      <c r="L34" s="621"/>
      <c r="M34" s="621"/>
      <c r="N34" s="621"/>
      <c r="O34" s="621"/>
      <c r="P34" s="621"/>
      <c r="Q34" s="622"/>
      <c r="R34" s="623">
        <v>442882</v>
      </c>
      <c r="S34" s="624"/>
      <c r="T34" s="624"/>
      <c r="U34" s="624"/>
      <c r="V34" s="624"/>
      <c r="W34" s="624"/>
      <c r="X34" s="624"/>
      <c r="Y34" s="625"/>
      <c r="Z34" s="626">
        <v>0.7</v>
      </c>
      <c r="AA34" s="626"/>
      <c r="AB34" s="626"/>
      <c r="AC34" s="626"/>
      <c r="AD34" s="627" t="s">
        <v>129</v>
      </c>
      <c r="AE34" s="627"/>
      <c r="AF34" s="627"/>
      <c r="AG34" s="627"/>
      <c r="AH34" s="627"/>
      <c r="AI34" s="627"/>
      <c r="AJ34" s="627"/>
      <c r="AK34" s="627"/>
      <c r="AL34" s="628" t="s">
        <v>129</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321</v>
      </c>
      <c r="CE34" s="621"/>
      <c r="CF34" s="621"/>
      <c r="CG34" s="621"/>
      <c r="CH34" s="621"/>
      <c r="CI34" s="621"/>
      <c r="CJ34" s="621"/>
      <c r="CK34" s="621"/>
      <c r="CL34" s="621"/>
      <c r="CM34" s="621"/>
      <c r="CN34" s="621"/>
      <c r="CO34" s="621"/>
      <c r="CP34" s="621"/>
      <c r="CQ34" s="622"/>
      <c r="CR34" s="623">
        <v>6893534</v>
      </c>
      <c r="CS34" s="624"/>
      <c r="CT34" s="624"/>
      <c r="CU34" s="624"/>
      <c r="CV34" s="624"/>
      <c r="CW34" s="624"/>
      <c r="CX34" s="624"/>
      <c r="CY34" s="625"/>
      <c r="CZ34" s="628">
        <v>12.3</v>
      </c>
      <c r="DA34" s="656"/>
      <c r="DB34" s="656"/>
      <c r="DC34" s="658"/>
      <c r="DD34" s="632">
        <v>4952469</v>
      </c>
      <c r="DE34" s="624"/>
      <c r="DF34" s="624"/>
      <c r="DG34" s="624"/>
      <c r="DH34" s="624"/>
      <c r="DI34" s="624"/>
      <c r="DJ34" s="624"/>
      <c r="DK34" s="625"/>
      <c r="DL34" s="632">
        <v>4298472</v>
      </c>
      <c r="DM34" s="624"/>
      <c r="DN34" s="624"/>
      <c r="DO34" s="624"/>
      <c r="DP34" s="624"/>
      <c r="DQ34" s="624"/>
      <c r="DR34" s="624"/>
      <c r="DS34" s="624"/>
      <c r="DT34" s="624"/>
      <c r="DU34" s="624"/>
      <c r="DV34" s="625"/>
      <c r="DW34" s="628">
        <v>14</v>
      </c>
      <c r="DX34" s="656"/>
      <c r="DY34" s="656"/>
      <c r="DZ34" s="656"/>
      <c r="EA34" s="656"/>
      <c r="EB34" s="656"/>
      <c r="EC34" s="657"/>
    </row>
    <row r="35" spans="2:133" ht="11.25" customHeight="1" x14ac:dyDescent="0.15">
      <c r="B35" s="620" t="s">
        <v>322</v>
      </c>
      <c r="C35" s="621"/>
      <c r="D35" s="621"/>
      <c r="E35" s="621"/>
      <c r="F35" s="621"/>
      <c r="G35" s="621"/>
      <c r="H35" s="621"/>
      <c r="I35" s="621"/>
      <c r="J35" s="621"/>
      <c r="K35" s="621"/>
      <c r="L35" s="621"/>
      <c r="M35" s="621"/>
      <c r="N35" s="621"/>
      <c r="O35" s="621"/>
      <c r="P35" s="621"/>
      <c r="Q35" s="622"/>
      <c r="R35" s="623">
        <v>2315453</v>
      </c>
      <c r="S35" s="624"/>
      <c r="T35" s="624"/>
      <c r="U35" s="624"/>
      <c r="V35" s="624"/>
      <c r="W35" s="624"/>
      <c r="X35" s="624"/>
      <c r="Y35" s="625"/>
      <c r="Z35" s="626">
        <v>3.9</v>
      </c>
      <c r="AA35" s="626"/>
      <c r="AB35" s="626"/>
      <c r="AC35" s="626"/>
      <c r="AD35" s="627" t="s">
        <v>129</v>
      </c>
      <c r="AE35" s="627"/>
      <c r="AF35" s="627"/>
      <c r="AG35" s="627"/>
      <c r="AH35" s="627"/>
      <c r="AI35" s="627"/>
      <c r="AJ35" s="627"/>
      <c r="AK35" s="627"/>
      <c r="AL35" s="628" t="s">
        <v>129</v>
      </c>
      <c r="AM35" s="629"/>
      <c r="AN35" s="629"/>
      <c r="AO35" s="630"/>
      <c r="AP35" s="218"/>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1917894</v>
      </c>
      <c r="CS35" s="654"/>
      <c r="CT35" s="654"/>
      <c r="CU35" s="654"/>
      <c r="CV35" s="654"/>
      <c r="CW35" s="654"/>
      <c r="CX35" s="654"/>
      <c r="CY35" s="655"/>
      <c r="CZ35" s="628">
        <v>3.4</v>
      </c>
      <c r="DA35" s="656"/>
      <c r="DB35" s="656"/>
      <c r="DC35" s="658"/>
      <c r="DD35" s="632">
        <v>1558611</v>
      </c>
      <c r="DE35" s="654"/>
      <c r="DF35" s="654"/>
      <c r="DG35" s="654"/>
      <c r="DH35" s="654"/>
      <c r="DI35" s="654"/>
      <c r="DJ35" s="654"/>
      <c r="DK35" s="655"/>
      <c r="DL35" s="632">
        <v>744852</v>
      </c>
      <c r="DM35" s="654"/>
      <c r="DN35" s="654"/>
      <c r="DO35" s="654"/>
      <c r="DP35" s="654"/>
      <c r="DQ35" s="654"/>
      <c r="DR35" s="654"/>
      <c r="DS35" s="654"/>
      <c r="DT35" s="654"/>
      <c r="DU35" s="654"/>
      <c r="DV35" s="655"/>
      <c r="DW35" s="628">
        <v>2.4</v>
      </c>
      <c r="DX35" s="656"/>
      <c r="DY35" s="656"/>
      <c r="DZ35" s="656"/>
      <c r="EA35" s="656"/>
      <c r="EB35" s="656"/>
      <c r="EC35" s="657"/>
    </row>
    <row r="36" spans="2:133" ht="11.25" customHeight="1" x14ac:dyDescent="0.15">
      <c r="B36" s="620" t="s">
        <v>326</v>
      </c>
      <c r="C36" s="621"/>
      <c r="D36" s="621"/>
      <c r="E36" s="621"/>
      <c r="F36" s="621"/>
      <c r="G36" s="621"/>
      <c r="H36" s="621"/>
      <c r="I36" s="621"/>
      <c r="J36" s="621"/>
      <c r="K36" s="621"/>
      <c r="L36" s="621"/>
      <c r="M36" s="621"/>
      <c r="N36" s="621"/>
      <c r="O36" s="621"/>
      <c r="P36" s="621"/>
      <c r="Q36" s="622"/>
      <c r="R36" s="623">
        <v>2666768</v>
      </c>
      <c r="S36" s="624"/>
      <c r="T36" s="624"/>
      <c r="U36" s="624"/>
      <c r="V36" s="624"/>
      <c r="W36" s="624"/>
      <c r="X36" s="624"/>
      <c r="Y36" s="625"/>
      <c r="Z36" s="626">
        <v>4.5</v>
      </c>
      <c r="AA36" s="626"/>
      <c r="AB36" s="626"/>
      <c r="AC36" s="626"/>
      <c r="AD36" s="627" t="s">
        <v>129</v>
      </c>
      <c r="AE36" s="627"/>
      <c r="AF36" s="627"/>
      <c r="AG36" s="627"/>
      <c r="AH36" s="627"/>
      <c r="AI36" s="627"/>
      <c r="AJ36" s="627"/>
      <c r="AK36" s="627"/>
      <c r="AL36" s="628" t="s">
        <v>129</v>
      </c>
      <c r="AM36" s="629"/>
      <c r="AN36" s="629"/>
      <c r="AO36" s="630"/>
      <c r="AP36" s="218"/>
      <c r="AQ36" s="685" t="s">
        <v>327</v>
      </c>
      <c r="AR36" s="686"/>
      <c r="AS36" s="686"/>
      <c r="AT36" s="686"/>
      <c r="AU36" s="686"/>
      <c r="AV36" s="686"/>
      <c r="AW36" s="686"/>
      <c r="AX36" s="686"/>
      <c r="AY36" s="687"/>
      <c r="AZ36" s="612">
        <v>6853614</v>
      </c>
      <c r="BA36" s="613"/>
      <c r="BB36" s="613"/>
      <c r="BC36" s="613"/>
      <c r="BD36" s="613"/>
      <c r="BE36" s="613"/>
      <c r="BF36" s="688"/>
      <c r="BG36" s="609" t="s">
        <v>328</v>
      </c>
      <c r="BH36" s="610"/>
      <c r="BI36" s="610"/>
      <c r="BJ36" s="610"/>
      <c r="BK36" s="610"/>
      <c r="BL36" s="610"/>
      <c r="BM36" s="610"/>
      <c r="BN36" s="610"/>
      <c r="BO36" s="610"/>
      <c r="BP36" s="610"/>
      <c r="BQ36" s="610"/>
      <c r="BR36" s="610"/>
      <c r="BS36" s="610"/>
      <c r="BT36" s="610"/>
      <c r="BU36" s="611"/>
      <c r="BV36" s="612">
        <v>720782</v>
      </c>
      <c r="BW36" s="613"/>
      <c r="BX36" s="613"/>
      <c r="BY36" s="613"/>
      <c r="BZ36" s="613"/>
      <c r="CA36" s="613"/>
      <c r="CB36" s="688"/>
      <c r="CD36" s="620" t="s">
        <v>329</v>
      </c>
      <c r="CE36" s="621"/>
      <c r="CF36" s="621"/>
      <c r="CG36" s="621"/>
      <c r="CH36" s="621"/>
      <c r="CI36" s="621"/>
      <c r="CJ36" s="621"/>
      <c r="CK36" s="621"/>
      <c r="CL36" s="621"/>
      <c r="CM36" s="621"/>
      <c r="CN36" s="621"/>
      <c r="CO36" s="621"/>
      <c r="CP36" s="621"/>
      <c r="CQ36" s="622"/>
      <c r="CR36" s="623">
        <v>5299525</v>
      </c>
      <c r="CS36" s="624"/>
      <c r="CT36" s="624"/>
      <c r="CU36" s="624"/>
      <c r="CV36" s="624"/>
      <c r="CW36" s="624"/>
      <c r="CX36" s="624"/>
      <c r="CY36" s="625"/>
      <c r="CZ36" s="628">
        <v>9.5</v>
      </c>
      <c r="DA36" s="656"/>
      <c r="DB36" s="656"/>
      <c r="DC36" s="658"/>
      <c r="DD36" s="632">
        <v>4317479</v>
      </c>
      <c r="DE36" s="624"/>
      <c r="DF36" s="624"/>
      <c r="DG36" s="624"/>
      <c r="DH36" s="624"/>
      <c r="DI36" s="624"/>
      <c r="DJ36" s="624"/>
      <c r="DK36" s="625"/>
      <c r="DL36" s="632">
        <v>2096585</v>
      </c>
      <c r="DM36" s="624"/>
      <c r="DN36" s="624"/>
      <c r="DO36" s="624"/>
      <c r="DP36" s="624"/>
      <c r="DQ36" s="624"/>
      <c r="DR36" s="624"/>
      <c r="DS36" s="624"/>
      <c r="DT36" s="624"/>
      <c r="DU36" s="624"/>
      <c r="DV36" s="625"/>
      <c r="DW36" s="628">
        <v>6.8</v>
      </c>
      <c r="DX36" s="656"/>
      <c r="DY36" s="656"/>
      <c r="DZ36" s="656"/>
      <c r="EA36" s="656"/>
      <c r="EB36" s="656"/>
      <c r="EC36" s="657"/>
    </row>
    <row r="37" spans="2:133" ht="11.25" customHeight="1" x14ac:dyDescent="0.15">
      <c r="B37" s="620" t="s">
        <v>330</v>
      </c>
      <c r="C37" s="621"/>
      <c r="D37" s="621"/>
      <c r="E37" s="621"/>
      <c r="F37" s="621"/>
      <c r="G37" s="621"/>
      <c r="H37" s="621"/>
      <c r="I37" s="621"/>
      <c r="J37" s="621"/>
      <c r="K37" s="621"/>
      <c r="L37" s="621"/>
      <c r="M37" s="621"/>
      <c r="N37" s="621"/>
      <c r="O37" s="621"/>
      <c r="P37" s="621"/>
      <c r="Q37" s="622"/>
      <c r="R37" s="623">
        <v>2399297</v>
      </c>
      <c r="S37" s="624"/>
      <c r="T37" s="624"/>
      <c r="U37" s="624"/>
      <c r="V37" s="624"/>
      <c r="W37" s="624"/>
      <c r="X37" s="624"/>
      <c r="Y37" s="625"/>
      <c r="Z37" s="626">
        <v>4.0999999999999996</v>
      </c>
      <c r="AA37" s="626"/>
      <c r="AB37" s="626"/>
      <c r="AC37" s="626"/>
      <c r="AD37" s="627">
        <v>2459</v>
      </c>
      <c r="AE37" s="627"/>
      <c r="AF37" s="627"/>
      <c r="AG37" s="627"/>
      <c r="AH37" s="627"/>
      <c r="AI37" s="627"/>
      <c r="AJ37" s="627"/>
      <c r="AK37" s="627"/>
      <c r="AL37" s="628">
        <v>0</v>
      </c>
      <c r="AM37" s="629"/>
      <c r="AN37" s="629"/>
      <c r="AO37" s="630"/>
      <c r="AQ37" s="689" t="s">
        <v>331</v>
      </c>
      <c r="AR37" s="690"/>
      <c r="AS37" s="690"/>
      <c r="AT37" s="690"/>
      <c r="AU37" s="690"/>
      <c r="AV37" s="690"/>
      <c r="AW37" s="690"/>
      <c r="AX37" s="690"/>
      <c r="AY37" s="691"/>
      <c r="AZ37" s="623">
        <v>1298348</v>
      </c>
      <c r="BA37" s="624"/>
      <c r="BB37" s="624"/>
      <c r="BC37" s="624"/>
      <c r="BD37" s="654"/>
      <c r="BE37" s="654"/>
      <c r="BF37" s="680"/>
      <c r="BG37" s="620" t="s">
        <v>332</v>
      </c>
      <c r="BH37" s="621"/>
      <c r="BI37" s="621"/>
      <c r="BJ37" s="621"/>
      <c r="BK37" s="621"/>
      <c r="BL37" s="621"/>
      <c r="BM37" s="621"/>
      <c r="BN37" s="621"/>
      <c r="BO37" s="621"/>
      <c r="BP37" s="621"/>
      <c r="BQ37" s="621"/>
      <c r="BR37" s="621"/>
      <c r="BS37" s="621"/>
      <c r="BT37" s="621"/>
      <c r="BU37" s="622"/>
      <c r="BV37" s="623">
        <v>720782</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62381</v>
      </c>
      <c r="CS37" s="654"/>
      <c r="CT37" s="654"/>
      <c r="CU37" s="654"/>
      <c r="CV37" s="654"/>
      <c r="CW37" s="654"/>
      <c r="CX37" s="654"/>
      <c r="CY37" s="655"/>
      <c r="CZ37" s="628">
        <v>0.1</v>
      </c>
      <c r="DA37" s="656"/>
      <c r="DB37" s="656"/>
      <c r="DC37" s="658"/>
      <c r="DD37" s="632">
        <v>59795</v>
      </c>
      <c r="DE37" s="654"/>
      <c r="DF37" s="654"/>
      <c r="DG37" s="654"/>
      <c r="DH37" s="654"/>
      <c r="DI37" s="654"/>
      <c r="DJ37" s="654"/>
      <c r="DK37" s="655"/>
      <c r="DL37" s="632">
        <v>59795</v>
      </c>
      <c r="DM37" s="654"/>
      <c r="DN37" s="654"/>
      <c r="DO37" s="654"/>
      <c r="DP37" s="654"/>
      <c r="DQ37" s="654"/>
      <c r="DR37" s="654"/>
      <c r="DS37" s="654"/>
      <c r="DT37" s="654"/>
      <c r="DU37" s="654"/>
      <c r="DV37" s="655"/>
      <c r="DW37" s="628">
        <v>0.2</v>
      </c>
      <c r="DX37" s="656"/>
      <c r="DY37" s="656"/>
      <c r="DZ37" s="656"/>
      <c r="EA37" s="656"/>
      <c r="EB37" s="656"/>
      <c r="EC37" s="657"/>
    </row>
    <row r="38" spans="2:133" ht="11.25" customHeight="1" x14ac:dyDescent="0.15">
      <c r="B38" s="620" t="s">
        <v>334</v>
      </c>
      <c r="C38" s="621"/>
      <c r="D38" s="621"/>
      <c r="E38" s="621"/>
      <c r="F38" s="621"/>
      <c r="G38" s="621"/>
      <c r="H38" s="621"/>
      <c r="I38" s="621"/>
      <c r="J38" s="621"/>
      <c r="K38" s="621"/>
      <c r="L38" s="621"/>
      <c r="M38" s="621"/>
      <c r="N38" s="621"/>
      <c r="O38" s="621"/>
      <c r="P38" s="621"/>
      <c r="Q38" s="622"/>
      <c r="R38" s="623">
        <v>4086556</v>
      </c>
      <c r="S38" s="624"/>
      <c r="T38" s="624"/>
      <c r="U38" s="624"/>
      <c r="V38" s="624"/>
      <c r="W38" s="624"/>
      <c r="X38" s="624"/>
      <c r="Y38" s="625"/>
      <c r="Z38" s="626">
        <v>6.9</v>
      </c>
      <c r="AA38" s="626"/>
      <c r="AB38" s="626"/>
      <c r="AC38" s="626"/>
      <c r="AD38" s="627" t="s">
        <v>129</v>
      </c>
      <c r="AE38" s="627"/>
      <c r="AF38" s="627"/>
      <c r="AG38" s="627"/>
      <c r="AH38" s="627"/>
      <c r="AI38" s="627"/>
      <c r="AJ38" s="627"/>
      <c r="AK38" s="627"/>
      <c r="AL38" s="628" t="s">
        <v>129</v>
      </c>
      <c r="AM38" s="629"/>
      <c r="AN38" s="629"/>
      <c r="AO38" s="630"/>
      <c r="AQ38" s="689" t="s">
        <v>335</v>
      </c>
      <c r="AR38" s="690"/>
      <c r="AS38" s="690"/>
      <c r="AT38" s="690"/>
      <c r="AU38" s="690"/>
      <c r="AV38" s="690"/>
      <c r="AW38" s="690"/>
      <c r="AX38" s="690"/>
      <c r="AY38" s="691"/>
      <c r="AZ38" s="623">
        <v>844356</v>
      </c>
      <c r="BA38" s="624"/>
      <c r="BB38" s="624"/>
      <c r="BC38" s="624"/>
      <c r="BD38" s="654"/>
      <c r="BE38" s="654"/>
      <c r="BF38" s="680"/>
      <c r="BG38" s="620" t="s">
        <v>336</v>
      </c>
      <c r="BH38" s="621"/>
      <c r="BI38" s="621"/>
      <c r="BJ38" s="621"/>
      <c r="BK38" s="621"/>
      <c r="BL38" s="621"/>
      <c r="BM38" s="621"/>
      <c r="BN38" s="621"/>
      <c r="BO38" s="621"/>
      <c r="BP38" s="621"/>
      <c r="BQ38" s="621"/>
      <c r="BR38" s="621"/>
      <c r="BS38" s="621"/>
      <c r="BT38" s="621"/>
      <c r="BU38" s="622"/>
      <c r="BV38" s="623">
        <v>11370</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4502886</v>
      </c>
      <c r="CS38" s="624"/>
      <c r="CT38" s="624"/>
      <c r="CU38" s="624"/>
      <c r="CV38" s="624"/>
      <c r="CW38" s="624"/>
      <c r="CX38" s="624"/>
      <c r="CY38" s="625"/>
      <c r="CZ38" s="628">
        <v>8</v>
      </c>
      <c r="DA38" s="656"/>
      <c r="DB38" s="656"/>
      <c r="DC38" s="658"/>
      <c r="DD38" s="632">
        <v>3736729</v>
      </c>
      <c r="DE38" s="624"/>
      <c r="DF38" s="624"/>
      <c r="DG38" s="624"/>
      <c r="DH38" s="624"/>
      <c r="DI38" s="624"/>
      <c r="DJ38" s="624"/>
      <c r="DK38" s="625"/>
      <c r="DL38" s="632">
        <v>3193253</v>
      </c>
      <c r="DM38" s="624"/>
      <c r="DN38" s="624"/>
      <c r="DO38" s="624"/>
      <c r="DP38" s="624"/>
      <c r="DQ38" s="624"/>
      <c r="DR38" s="624"/>
      <c r="DS38" s="624"/>
      <c r="DT38" s="624"/>
      <c r="DU38" s="624"/>
      <c r="DV38" s="625"/>
      <c r="DW38" s="628">
        <v>10.4</v>
      </c>
      <c r="DX38" s="656"/>
      <c r="DY38" s="656"/>
      <c r="DZ38" s="656"/>
      <c r="EA38" s="656"/>
      <c r="EB38" s="656"/>
      <c r="EC38" s="657"/>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9" t="s">
        <v>339</v>
      </c>
      <c r="AR39" s="690"/>
      <c r="AS39" s="690"/>
      <c r="AT39" s="690"/>
      <c r="AU39" s="690"/>
      <c r="AV39" s="690"/>
      <c r="AW39" s="690"/>
      <c r="AX39" s="690"/>
      <c r="AY39" s="691"/>
      <c r="AZ39" s="623">
        <v>235428</v>
      </c>
      <c r="BA39" s="624"/>
      <c r="BB39" s="624"/>
      <c r="BC39" s="624"/>
      <c r="BD39" s="654"/>
      <c r="BE39" s="654"/>
      <c r="BF39" s="680"/>
      <c r="BG39" s="620" t="s">
        <v>340</v>
      </c>
      <c r="BH39" s="621"/>
      <c r="BI39" s="621"/>
      <c r="BJ39" s="621"/>
      <c r="BK39" s="621"/>
      <c r="BL39" s="621"/>
      <c r="BM39" s="621"/>
      <c r="BN39" s="621"/>
      <c r="BO39" s="621"/>
      <c r="BP39" s="621"/>
      <c r="BQ39" s="621"/>
      <c r="BR39" s="621"/>
      <c r="BS39" s="621"/>
      <c r="BT39" s="621"/>
      <c r="BU39" s="622"/>
      <c r="BV39" s="623">
        <v>17649</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1715631</v>
      </c>
      <c r="CS39" s="654"/>
      <c r="CT39" s="654"/>
      <c r="CU39" s="654"/>
      <c r="CV39" s="654"/>
      <c r="CW39" s="654"/>
      <c r="CX39" s="654"/>
      <c r="CY39" s="655"/>
      <c r="CZ39" s="628">
        <v>3.1</v>
      </c>
      <c r="DA39" s="656"/>
      <c r="DB39" s="656"/>
      <c r="DC39" s="658"/>
      <c r="DD39" s="632">
        <v>1691758</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342</v>
      </c>
      <c r="C40" s="621"/>
      <c r="D40" s="621"/>
      <c r="E40" s="621"/>
      <c r="F40" s="621"/>
      <c r="G40" s="621"/>
      <c r="H40" s="621"/>
      <c r="I40" s="621"/>
      <c r="J40" s="621"/>
      <c r="K40" s="621"/>
      <c r="L40" s="621"/>
      <c r="M40" s="621"/>
      <c r="N40" s="621"/>
      <c r="O40" s="621"/>
      <c r="P40" s="621"/>
      <c r="Q40" s="622"/>
      <c r="R40" s="623">
        <v>328256</v>
      </c>
      <c r="S40" s="624"/>
      <c r="T40" s="624"/>
      <c r="U40" s="624"/>
      <c r="V40" s="624"/>
      <c r="W40" s="624"/>
      <c r="X40" s="624"/>
      <c r="Y40" s="625"/>
      <c r="Z40" s="626">
        <v>0.6</v>
      </c>
      <c r="AA40" s="626"/>
      <c r="AB40" s="626"/>
      <c r="AC40" s="626"/>
      <c r="AD40" s="627" t="s">
        <v>129</v>
      </c>
      <c r="AE40" s="627"/>
      <c r="AF40" s="627"/>
      <c r="AG40" s="627"/>
      <c r="AH40" s="627"/>
      <c r="AI40" s="627"/>
      <c r="AJ40" s="627"/>
      <c r="AK40" s="627"/>
      <c r="AL40" s="628" t="s">
        <v>129</v>
      </c>
      <c r="AM40" s="629"/>
      <c r="AN40" s="629"/>
      <c r="AO40" s="630"/>
      <c r="AQ40" s="689" t="s">
        <v>343</v>
      </c>
      <c r="AR40" s="690"/>
      <c r="AS40" s="690"/>
      <c r="AT40" s="690"/>
      <c r="AU40" s="690"/>
      <c r="AV40" s="690"/>
      <c r="AW40" s="690"/>
      <c r="AX40" s="690"/>
      <c r="AY40" s="691"/>
      <c r="AZ40" s="623">
        <v>220545</v>
      </c>
      <c r="BA40" s="624"/>
      <c r="BB40" s="624"/>
      <c r="BC40" s="624"/>
      <c r="BD40" s="654"/>
      <c r="BE40" s="654"/>
      <c r="BF40" s="680"/>
      <c r="BG40" s="669" t="s">
        <v>344</v>
      </c>
      <c r="BH40" s="670"/>
      <c r="BI40" s="670"/>
      <c r="BJ40" s="670"/>
      <c r="BK40" s="670"/>
      <c r="BL40" s="219"/>
      <c r="BM40" s="621" t="s">
        <v>345</v>
      </c>
      <c r="BN40" s="621"/>
      <c r="BO40" s="621"/>
      <c r="BP40" s="621"/>
      <c r="BQ40" s="621"/>
      <c r="BR40" s="621"/>
      <c r="BS40" s="621"/>
      <c r="BT40" s="621"/>
      <c r="BU40" s="622"/>
      <c r="BV40" s="623">
        <v>87</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2514608</v>
      </c>
      <c r="CS40" s="624"/>
      <c r="CT40" s="624"/>
      <c r="CU40" s="624"/>
      <c r="CV40" s="624"/>
      <c r="CW40" s="624"/>
      <c r="CX40" s="624"/>
      <c r="CY40" s="625"/>
      <c r="CZ40" s="628">
        <v>4.5</v>
      </c>
      <c r="DA40" s="656"/>
      <c r="DB40" s="656"/>
      <c r="DC40" s="658"/>
      <c r="DD40" s="632">
        <v>856048</v>
      </c>
      <c r="DE40" s="624"/>
      <c r="DF40" s="624"/>
      <c r="DG40" s="624"/>
      <c r="DH40" s="624"/>
      <c r="DI40" s="624"/>
      <c r="DJ40" s="624"/>
      <c r="DK40" s="625"/>
      <c r="DL40" s="632">
        <v>636048</v>
      </c>
      <c r="DM40" s="624"/>
      <c r="DN40" s="624"/>
      <c r="DO40" s="624"/>
      <c r="DP40" s="624"/>
      <c r="DQ40" s="624"/>
      <c r="DR40" s="624"/>
      <c r="DS40" s="624"/>
      <c r="DT40" s="624"/>
      <c r="DU40" s="624"/>
      <c r="DV40" s="625"/>
      <c r="DW40" s="628">
        <v>2.1</v>
      </c>
      <c r="DX40" s="656"/>
      <c r="DY40" s="656"/>
      <c r="DZ40" s="656"/>
      <c r="EA40" s="656"/>
      <c r="EB40" s="656"/>
      <c r="EC40" s="657"/>
    </row>
    <row r="41" spans="2:133" ht="11.25" customHeight="1" x14ac:dyDescent="0.15">
      <c r="B41" s="644" t="s">
        <v>347</v>
      </c>
      <c r="C41" s="645"/>
      <c r="D41" s="645"/>
      <c r="E41" s="645"/>
      <c r="F41" s="645"/>
      <c r="G41" s="645"/>
      <c r="H41" s="645"/>
      <c r="I41" s="645"/>
      <c r="J41" s="645"/>
      <c r="K41" s="645"/>
      <c r="L41" s="645"/>
      <c r="M41" s="645"/>
      <c r="N41" s="645"/>
      <c r="O41" s="645"/>
      <c r="P41" s="645"/>
      <c r="Q41" s="646"/>
      <c r="R41" s="698">
        <v>59150500</v>
      </c>
      <c r="S41" s="699"/>
      <c r="T41" s="699"/>
      <c r="U41" s="699"/>
      <c r="V41" s="699"/>
      <c r="W41" s="699"/>
      <c r="X41" s="699"/>
      <c r="Y41" s="700"/>
      <c r="Z41" s="701">
        <v>100</v>
      </c>
      <c r="AA41" s="701"/>
      <c r="AB41" s="701"/>
      <c r="AC41" s="701"/>
      <c r="AD41" s="702">
        <v>30356724</v>
      </c>
      <c r="AE41" s="702"/>
      <c r="AF41" s="702"/>
      <c r="AG41" s="702"/>
      <c r="AH41" s="702"/>
      <c r="AI41" s="702"/>
      <c r="AJ41" s="702"/>
      <c r="AK41" s="702"/>
      <c r="AL41" s="703">
        <v>100</v>
      </c>
      <c r="AM41" s="683"/>
      <c r="AN41" s="683"/>
      <c r="AO41" s="704"/>
      <c r="AQ41" s="689" t="s">
        <v>348</v>
      </c>
      <c r="AR41" s="690"/>
      <c r="AS41" s="690"/>
      <c r="AT41" s="690"/>
      <c r="AU41" s="690"/>
      <c r="AV41" s="690"/>
      <c r="AW41" s="690"/>
      <c r="AX41" s="690"/>
      <c r="AY41" s="691"/>
      <c r="AZ41" s="623">
        <v>827803</v>
      </c>
      <c r="BA41" s="624"/>
      <c r="BB41" s="624"/>
      <c r="BC41" s="624"/>
      <c r="BD41" s="654"/>
      <c r="BE41" s="654"/>
      <c r="BF41" s="680"/>
      <c r="BG41" s="669"/>
      <c r="BH41" s="670"/>
      <c r="BI41" s="670"/>
      <c r="BJ41" s="670"/>
      <c r="BK41" s="670"/>
      <c r="BL41" s="219"/>
      <c r="BM41" s="621" t="s">
        <v>349</v>
      </c>
      <c r="BN41" s="621"/>
      <c r="BO41" s="621"/>
      <c r="BP41" s="621"/>
      <c r="BQ41" s="621"/>
      <c r="BR41" s="621"/>
      <c r="BS41" s="621"/>
      <c r="BT41" s="621"/>
      <c r="BU41" s="622"/>
      <c r="BV41" s="623" t="s">
        <v>350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350</v>
      </c>
      <c r="DA41" s="656"/>
      <c r="DB41" s="656"/>
      <c r="DC41" s="658"/>
      <c r="DD41" s="632" t="s">
        <v>350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352</v>
      </c>
      <c r="AR42" s="706"/>
      <c r="AS42" s="706"/>
      <c r="AT42" s="706"/>
      <c r="AU42" s="706"/>
      <c r="AV42" s="706"/>
      <c r="AW42" s="706"/>
      <c r="AX42" s="706"/>
      <c r="AY42" s="707"/>
      <c r="AZ42" s="698">
        <v>3427134</v>
      </c>
      <c r="BA42" s="699"/>
      <c r="BB42" s="699"/>
      <c r="BC42" s="699"/>
      <c r="BD42" s="682"/>
      <c r="BE42" s="682"/>
      <c r="BF42" s="684"/>
      <c r="BG42" s="671"/>
      <c r="BH42" s="672"/>
      <c r="BI42" s="672"/>
      <c r="BJ42" s="672"/>
      <c r="BK42" s="672"/>
      <c r="BL42" s="220"/>
      <c r="BM42" s="645" t="s">
        <v>353</v>
      </c>
      <c r="BN42" s="645"/>
      <c r="BO42" s="645"/>
      <c r="BP42" s="645"/>
      <c r="BQ42" s="645"/>
      <c r="BR42" s="645"/>
      <c r="BS42" s="645"/>
      <c r="BT42" s="645"/>
      <c r="BU42" s="646"/>
      <c r="BV42" s="698">
        <v>357</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7436703</v>
      </c>
      <c r="CS42" s="654"/>
      <c r="CT42" s="654"/>
      <c r="CU42" s="654"/>
      <c r="CV42" s="654"/>
      <c r="CW42" s="654"/>
      <c r="CX42" s="654"/>
      <c r="CY42" s="655"/>
      <c r="CZ42" s="628">
        <v>13.3</v>
      </c>
      <c r="DA42" s="656"/>
      <c r="DB42" s="656"/>
      <c r="DC42" s="658"/>
      <c r="DD42" s="632">
        <v>1478132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355</v>
      </c>
      <c r="CD43" s="620" t="s">
        <v>356</v>
      </c>
      <c r="CE43" s="621"/>
      <c r="CF43" s="621"/>
      <c r="CG43" s="621"/>
      <c r="CH43" s="621"/>
      <c r="CI43" s="621"/>
      <c r="CJ43" s="621"/>
      <c r="CK43" s="621"/>
      <c r="CL43" s="621"/>
      <c r="CM43" s="621"/>
      <c r="CN43" s="621"/>
      <c r="CO43" s="621"/>
      <c r="CP43" s="621"/>
      <c r="CQ43" s="622"/>
      <c r="CR43" s="623">
        <v>123336</v>
      </c>
      <c r="CS43" s="654"/>
      <c r="CT43" s="654"/>
      <c r="CU43" s="654"/>
      <c r="CV43" s="654"/>
      <c r="CW43" s="654"/>
      <c r="CX43" s="654"/>
      <c r="CY43" s="655"/>
      <c r="CZ43" s="628">
        <v>0.2</v>
      </c>
      <c r="DA43" s="656"/>
      <c r="DB43" s="656"/>
      <c r="DC43" s="658"/>
      <c r="DD43" s="632">
        <v>122750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358</v>
      </c>
      <c r="CG44" s="621"/>
      <c r="CH44" s="621"/>
      <c r="CI44" s="621"/>
      <c r="CJ44" s="621"/>
      <c r="CK44" s="621"/>
      <c r="CL44" s="621"/>
      <c r="CM44" s="621"/>
      <c r="CN44" s="621"/>
      <c r="CO44" s="621"/>
      <c r="CP44" s="621"/>
      <c r="CQ44" s="622"/>
      <c r="CR44" s="623">
        <v>7404600</v>
      </c>
      <c r="CS44" s="624"/>
      <c r="CT44" s="624"/>
      <c r="CU44" s="624"/>
      <c r="CV44" s="624"/>
      <c r="CW44" s="624"/>
      <c r="CX44" s="624"/>
      <c r="CY44" s="625"/>
      <c r="CZ44" s="628">
        <v>13.2</v>
      </c>
      <c r="DA44" s="629"/>
      <c r="DB44" s="629"/>
      <c r="DC44" s="635"/>
      <c r="DD44" s="632">
        <v>1476078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3403937</v>
      </c>
      <c r="CS45" s="654"/>
      <c r="CT45" s="654"/>
      <c r="CU45" s="654"/>
      <c r="CV45" s="654"/>
      <c r="CW45" s="654"/>
      <c r="CX45" s="654"/>
      <c r="CY45" s="655"/>
      <c r="CZ45" s="628">
        <v>6.1</v>
      </c>
      <c r="DA45" s="656"/>
      <c r="DB45" s="656"/>
      <c r="DC45" s="658"/>
      <c r="DD45" s="632">
        <v>170741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361</v>
      </c>
      <c r="CG46" s="621"/>
      <c r="CH46" s="621"/>
      <c r="CI46" s="621"/>
      <c r="CJ46" s="621"/>
      <c r="CK46" s="621"/>
      <c r="CL46" s="621"/>
      <c r="CM46" s="621"/>
      <c r="CN46" s="621"/>
      <c r="CO46" s="621"/>
      <c r="CP46" s="621"/>
      <c r="CQ46" s="622"/>
      <c r="CR46" s="623">
        <v>3555740</v>
      </c>
      <c r="CS46" s="624"/>
      <c r="CT46" s="624"/>
      <c r="CU46" s="624"/>
      <c r="CV46" s="624"/>
      <c r="CW46" s="624"/>
      <c r="CX46" s="624"/>
      <c r="CY46" s="625"/>
      <c r="CZ46" s="628">
        <v>6.4</v>
      </c>
      <c r="DA46" s="629"/>
      <c r="DB46" s="629"/>
      <c r="DC46" s="635"/>
      <c r="DD46" s="632">
        <v>1277105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362</v>
      </c>
      <c r="CG47" s="621"/>
      <c r="CH47" s="621"/>
      <c r="CI47" s="621"/>
      <c r="CJ47" s="621"/>
      <c r="CK47" s="621"/>
      <c r="CL47" s="621"/>
      <c r="CM47" s="621"/>
      <c r="CN47" s="621"/>
      <c r="CO47" s="621"/>
      <c r="CP47" s="621"/>
      <c r="CQ47" s="622"/>
      <c r="CR47" s="623">
        <v>32103</v>
      </c>
      <c r="CS47" s="654"/>
      <c r="CT47" s="654"/>
      <c r="CU47" s="654"/>
      <c r="CV47" s="654"/>
      <c r="CW47" s="654"/>
      <c r="CX47" s="654"/>
      <c r="CY47" s="655"/>
      <c r="CZ47" s="628">
        <v>0.1</v>
      </c>
      <c r="DA47" s="656"/>
      <c r="DB47" s="656"/>
      <c r="DC47" s="658"/>
      <c r="DD47" s="632">
        <v>2054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363</v>
      </c>
      <c r="CG48" s="621"/>
      <c r="CH48" s="621"/>
      <c r="CI48" s="621"/>
      <c r="CJ48" s="621"/>
      <c r="CK48" s="621"/>
      <c r="CL48" s="621"/>
      <c r="CM48" s="621"/>
      <c r="CN48" s="621"/>
      <c r="CO48" s="621"/>
      <c r="CP48" s="621"/>
      <c r="CQ48" s="622"/>
      <c r="CR48" s="623" t="s">
        <v>129</v>
      </c>
      <c r="CS48" s="624"/>
      <c r="CT48" s="624"/>
      <c r="CU48" s="624"/>
      <c r="CV48" s="624"/>
      <c r="CW48" s="624"/>
      <c r="CX48" s="624"/>
      <c r="CY48" s="625"/>
      <c r="CZ48" s="628" t="s">
        <v>350</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364</v>
      </c>
      <c r="CE49" s="645"/>
      <c r="CF49" s="645"/>
      <c r="CG49" s="645"/>
      <c r="CH49" s="645"/>
      <c r="CI49" s="645"/>
      <c r="CJ49" s="645"/>
      <c r="CK49" s="645"/>
      <c r="CL49" s="645"/>
      <c r="CM49" s="645"/>
      <c r="CN49" s="645"/>
      <c r="CO49" s="645"/>
      <c r="CP49" s="645"/>
      <c r="CQ49" s="646"/>
      <c r="CR49" s="698">
        <v>55976753</v>
      </c>
      <c r="CS49" s="682"/>
      <c r="CT49" s="682"/>
      <c r="CU49" s="682"/>
      <c r="CV49" s="682"/>
      <c r="CW49" s="682"/>
      <c r="CX49" s="682"/>
      <c r="CY49" s="711"/>
      <c r="CZ49" s="703">
        <v>100</v>
      </c>
      <c r="DA49" s="712"/>
      <c r="DB49" s="712"/>
      <c r="DC49" s="713"/>
      <c r="DD49" s="714">
        <v>36562247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fKEerE2FR/1DGBrzLSR1wVbHmdOOin0i0IYdbp7+q2N4swgcOQCDHwWU/e6bpec8nNIwX9O2o20firovwIv+g==" saltValue="kQN7wjxBKarqD07KGiphG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35" t="s">
        <v>365</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36" t="s">
        <v>366</v>
      </c>
      <c r="DK2" s="737"/>
      <c r="DL2" s="737"/>
      <c r="DM2" s="737"/>
      <c r="DN2" s="737"/>
      <c r="DO2" s="738"/>
      <c r="DP2" s="224"/>
      <c r="DQ2" s="736" t="s">
        <v>367</v>
      </c>
      <c r="DR2" s="737"/>
      <c r="DS2" s="737"/>
      <c r="DT2" s="737"/>
      <c r="DU2" s="737"/>
      <c r="DV2" s="737"/>
      <c r="DW2" s="737"/>
      <c r="DX2" s="737"/>
      <c r="DY2" s="737"/>
      <c r="DZ2" s="73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39" t="s">
        <v>368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28"/>
      <c r="BA4" s="228"/>
      <c r="BB4" s="228"/>
      <c r="BC4" s="228"/>
      <c r="BD4" s="228"/>
      <c r="BE4" s="229"/>
      <c r="BF4" s="229"/>
      <c r="BG4" s="229"/>
      <c r="BH4" s="229"/>
      <c r="BI4" s="229"/>
      <c r="BJ4" s="229"/>
      <c r="BK4" s="229"/>
      <c r="BL4" s="229"/>
      <c r="BM4" s="229"/>
      <c r="BN4" s="229"/>
      <c r="BO4" s="229"/>
      <c r="BP4" s="229"/>
      <c r="BQ4" s="740" t="s">
        <v>369</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0"/>
    </row>
    <row r="5" spans="1:131" s="231" customFormat="1" ht="26.25" customHeight="1" x14ac:dyDescent="0.15">
      <c r="A5" s="729" t="s">
        <v>370</v>
      </c>
      <c r="B5" s="730"/>
      <c r="C5" s="730"/>
      <c r="D5" s="730"/>
      <c r="E5" s="730"/>
      <c r="F5" s="730"/>
      <c r="G5" s="730"/>
      <c r="H5" s="730"/>
      <c r="I5" s="730"/>
      <c r="J5" s="730"/>
      <c r="K5" s="730"/>
      <c r="L5" s="730"/>
      <c r="M5" s="730"/>
      <c r="N5" s="730"/>
      <c r="O5" s="730"/>
      <c r="P5" s="731"/>
      <c r="Q5" s="725" t="s">
        <v>371</v>
      </c>
      <c r="R5" s="721"/>
      <c r="S5" s="721"/>
      <c r="T5" s="721"/>
      <c r="U5" s="722"/>
      <c r="V5" s="725" t="s">
        <v>372</v>
      </c>
      <c r="W5" s="721"/>
      <c r="X5" s="721"/>
      <c r="Y5" s="721"/>
      <c r="Z5" s="722"/>
      <c r="AA5" s="725" t="s">
        <v>373</v>
      </c>
      <c r="AB5" s="721"/>
      <c r="AC5" s="721"/>
      <c r="AD5" s="721"/>
      <c r="AE5" s="721"/>
      <c r="AF5" s="741" t="s">
        <v>374</v>
      </c>
      <c r="AG5" s="721"/>
      <c r="AH5" s="721"/>
      <c r="AI5" s="721"/>
      <c r="AJ5" s="727"/>
      <c r="AK5" s="721" t="s">
        <v>375</v>
      </c>
      <c r="AL5" s="721"/>
      <c r="AM5" s="721"/>
      <c r="AN5" s="721"/>
      <c r="AO5" s="722"/>
      <c r="AP5" s="725" t="s">
        <v>376</v>
      </c>
      <c r="AQ5" s="721"/>
      <c r="AR5" s="721"/>
      <c r="AS5" s="721"/>
      <c r="AT5" s="722"/>
      <c r="AU5" s="725" t="s">
        <v>377</v>
      </c>
      <c r="AV5" s="721"/>
      <c r="AW5" s="721"/>
      <c r="AX5" s="721"/>
      <c r="AY5" s="727"/>
      <c r="AZ5" s="228"/>
      <c r="BA5" s="228"/>
      <c r="BB5" s="228"/>
      <c r="BC5" s="228"/>
      <c r="BD5" s="228"/>
      <c r="BE5" s="229"/>
      <c r="BF5" s="229"/>
      <c r="BG5" s="229"/>
      <c r="BH5" s="229"/>
      <c r="BI5" s="229"/>
      <c r="BJ5" s="229"/>
      <c r="BK5" s="229"/>
      <c r="BL5" s="229"/>
      <c r="BM5" s="229"/>
      <c r="BN5" s="229"/>
      <c r="BO5" s="229"/>
      <c r="BP5" s="229"/>
      <c r="BQ5" s="729" t="s">
        <v>378</v>
      </c>
      <c r="BR5" s="730"/>
      <c r="BS5" s="730"/>
      <c r="BT5" s="730"/>
      <c r="BU5" s="730"/>
      <c r="BV5" s="730"/>
      <c r="BW5" s="730"/>
      <c r="BX5" s="730"/>
      <c r="BY5" s="730"/>
      <c r="BZ5" s="730"/>
      <c r="CA5" s="730"/>
      <c r="CB5" s="730"/>
      <c r="CC5" s="730"/>
      <c r="CD5" s="730"/>
      <c r="CE5" s="730"/>
      <c r="CF5" s="730"/>
      <c r="CG5" s="731"/>
      <c r="CH5" s="725" t="s">
        <v>379</v>
      </c>
      <c r="CI5" s="721"/>
      <c r="CJ5" s="721"/>
      <c r="CK5" s="721"/>
      <c r="CL5" s="722"/>
      <c r="CM5" s="725" t="s">
        <v>380</v>
      </c>
      <c r="CN5" s="721"/>
      <c r="CO5" s="721"/>
      <c r="CP5" s="721"/>
      <c r="CQ5" s="722"/>
      <c r="CR5" s="725" t="s">
        <v>381</v>
      </c>
      <c r="CS5" s="721"/>
      <c r="CT5" s="721"/>
      <c r="CU5" s="721"/>
      <c r="CV5" s="722"/>
      <c r="CW5" s="725" t="s">
        <v>382</v>
      </c>
      <c r="CX5" s="721"/>
      <c r="CY5" s="721"/>
      <c r="CZ5" s="721"/>
      <c r="DA5" s="722"/>
      <c r="DB5" s="725" t="s">
        <v>383</v>
      </c>
      <c r="DC5" s="721"/>
      <c r="DD5" s="721"/>
      <c r="DE5" s="721"/>
      <c r="DF5" s="722"/>
      <c r="DG5" s="774" t="s">
        <v>384</v>
      </c>
      <c r="DH5" s="775"/>
      <c r="DI5" s="775"/>
      <c r="DJ5" s="775"/>
      <c r="DK5" s="776"/>
      <c r="DL5" s="774" t="s">
        <v>385</v>
      </c>
      <c r="DM5" s="775"/>
      <c r="DN5" s="775"/>
      <c r="DO5" s="775"/>
      <c r="DP5" s="776"/>
      <c r="DQ5" s="725" t="s">
        <v>386</v>
      </c>
      <c r="DR5" s="721"/>
      <c r="DS5" s="721"/>
      <c r="DT5" s="721"/>
      <c r="DU5" s="722"/>
      <c r="DV5" s="725" t="s">
        <v>377</v>
      </c>
      <c r="DW5" s="721"/>
      <c r="DX5" s="721"/>
      <c r="DY5" s="721"/>
      <c r="DZ5" s="727"/>
      <c r="EA5" s="230"/>
    </row>
    <row r="6" spans="1:131" s="231"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28"/>
      <c r="BA6" s="228"/>
      <c r="BB6" s="228"/>
      <c r="BC6" s="228"/>
      <c r="BD6" s="228"/>
      <c r="BE6" s="229"/>
      <c r="BF6" s="229"/>
      <c r="BG6" s="229"/>
      <c r="BH6" s="229"/>
      <c r="BI6" s="229"/>
      <c r="BJ6" s="229"/>
      <c r="BK6" s="229"/>
      <c r="BL6" s="229"/>
      <c r="BM6" s="229"/>
      <c r="BN6" s="229"/>
      <c r="BO6" s="229"/>
      <c r="BP6" s="229"/>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0"/>
    </row>
    <row r="7" spans="1:131" s="231" customFormat="1" ht="26.25" customHeight="1" thickTop="1" x14ac:dyDescent="0.15">
      <c r="A7" s="232">
        <v>1</v>
      </c>
      <c r="B7" s="760" t="s">
        <v>387</v>
      </c>
      <c r="C7" s="761"/>
      <c r="D7" s="761"/>
      <c r="E7" s="761"/>
      <c r="F7" s="761"/>
      <c r="G7" s="761"/>
      <c r="H7" s="761"/>
      <c r="I7" s="761"/>
      <c r="J7" s="761"/>
      <c r="K7" s="761"/>
      <c r="L7" s="761"/>
      <c r="M7" s="761"/>
      <c r="N7" s="761"/>
      <c r="O7" s="761"/>
      <c r="P7" s="762"/>
      <c r="Q7" s="763">
        <v>59251</v>
      </c>
      <c r="R7" s="764"/>
      <c r="S7" s="764"/>
      <c r="T7" s="764"/>
      <c r="U7" s="764"/>
      <c r="V7" s="764">
        <v>56082</v>
      </c>
      <c r="W7" s="764"/>
      <c r="X7" s="764"/>
      <c r="Y7" s="764"/>
      <c r="Z7" s="764"/>
      <c r="AA7" s="764">
        <v>3169</v>
      </c>
      <c r="AB7" s="764"/>
      <c r="AC7" s="764"/>
      <c r="AD7" s="764"/>
      <c r="AE7" s="765"/>
      <c r="AF7" s="766">
        <v>2990</v>
      </c>
      <c r="AG7" s="767"/>
      <c r="AH7" s="767"/>
      <c r="AI7" s="767"/>
      <c r="AJ7" s="768"/>
      <c r="AK7" s="769">
        <v>2315</v>
      </c>
      <c r="AL7" s="770"/>
      <c r="AM7" s="770"/>
      <c r="AN7" s="770"/>
      <c r="AO7" s="770"/>
      <c r="AP7" s="770">
        <v>64371</v>
      </c>
      <c r="AQ7" s="770"/>
      <c r="AR7" s="770"/>
      <c r="AS7" s="770"/>
      <c r="AT7" s="770"/>
      <c r="AU7" s="771"/>
      <c r="AV7" s="771"/>
      <c r="AW7" s="771"/>
      <c r="AX7" s="771"/>
      <c r="AY7" s="772"/>
      <c r="AZ7" s="228"/>
      <c r="BA7" s="228"/>
      <c r="BB7" s="228"/>
      <c r="BC7" s="228"/>
      <c r="BD7" s="228"/>
      <c r="BE7" s="229"/>
      <c r="BF7" s="229"/>
      <c r="BG7" s="229"/>
      <c r="BH7" s="229"/>
      <c r="BI7" s="229"/>
      <c r="BJ7" s="229"/>
      <c r="BK7" s="229"/>
      <c r="BL7" s="229"/>
      <c r="BM7" s="229"/>
      <c r="BN7" s="229"/>
      <c r="BO7" s="229"/>
      <c r="BP7" s="229"/>
      <c r="BQ7" s="232">
        <v>1</v>
      </c>
      <c r="BR7" s="233"/>
      <c r="BS7" s="746" t="s">
        <v>583</v>
      </c>
      <c r="BT7" s="747"/>
      <c r="BU7" s="747"/>
      <c r="BV7" s="747"/>
      <c r="BW7" s="747"/>
      <c r="BX7" s="747"/>
      <c r="BY7" s="747"/>
      <c r="BZ7" s="747"/>
      <c r="CA7" s="747"/>
      <c r="CB7" s="747"/>
      <c r="CC7" s="747"/>
      <c r="CD7" s="747"/>
      <c r="CE7" s="747"/>
      <c r="CF7" s="747"/>
      <c r="CG7" s="773"/>
      <c r="CH7" s="743">
        <v>-2</v>
      </c>
      <c r="CI7" s="744"/>
      <c r="CJ7" s="744"/>
      <c r="CK7" s="744"/>
      <c r="CL7" s="745"/>
      <c r="CM7" s="743">
        <v>87</v>
      </c>
      <c r="CN7" s="744"/>
      <c r="CO7" s="744"/>
      <c r="CP7" s="744"/>
      <c r="CQ7" s="745"/>
      <c r="CR7" s="743">
        <v>6</v>
      </c>
      <c r="CS7" s="744"/>
      <c r="CT7" s="744"/>
      <c r="CU7" s="744"/>
      <c r="CV7" s="745"/>
      <c r="CW7" s="743" t="s">
        <v>512</v>
      </c>
      <c r="CX7" s="744"/>
      <c r="CY7" s="744"/>
      <c r="CZ7" s="744"/>
      <c r="DA7" s="745"/>
      <c r="DB7" s="743" t="s">
        <v>512</v>
      </c>
      <c r="DC7" s="744"/>
      <c r="DD7" s="744"/>
      <c r="DE7" s="744"/>
      <c r="DF7" s="745"/>
      <c r="DG7" s="743" t="s">
        <v>512</v>
      </c>
      <c r="DH7" s="744"/>
      <c r="DI7" s="744"/>
      <c r="DJ7" s="744"/>
      <c r="DK7" s="745"/>
      <c r="DL7" s="743" t="s">
        <v>512</v>
      </c>
      <c r="DM7" s="744"/>
      <c r="DN7" s="744"/>
      <c r="DO7" s="744"/>
      <c r="DP7" s="745"/>
      <c r="DQ7" s="743" t="s">
        <v>512</v>
      </c>
      <c r="DR7" s="744"/>
      <c r="DS7" s="744"/>
      <c r="DT7" s="744"/>
      <c r="DU7" s="745"/>
      <c r="DV7" s="746"/>
      <c r="DW7" s="747"/>
      <c r="DX7" s="747"/>
      <c r="DY7" s="747"/>
      <c r="DZ7" s="748"/>
      <c r="EA7" s="230"/>
    </row>
    <row r="8" spans="1:131" s="231" customFormat="1" ht="26.25" customHeight="1" x14ac:dyDescent="0.15">
      <c r="A8" s="234">
        <v>2</v>
      </c>
      <c r="B8" s="749" t="s">
        <v>388</v>
      </c>
      <c r="C8" s="750"/>
      <c r="D8" s="750"/>
      <c r="E8" s="750"/>
      <c r="F8" s="750"/>
      <c r="G8" s="750"/>
      <c r="H8" s="750"/>
      <c r="I8" s="750"/>
      <c r="J8" s="750"/>
      <c r="K8" s="750"/>
      <c r="L8" s="750"/>
      <c r="M8" s="750"/>
      <c r="N8" s="750"/>
      <c r="O8" s="750"/>
      <c r="P8" s="751"/>
      <c r="Q8" s="752">
        <v>32</v>
      </c>
      <c r="R8" s="753"/>
      <c r="S8" s="753"/>
      <c r="T8" s="753"/>
      <c r="U8" s="753"/>
      <c r="V8" s="753">
        <v>32</v>
      </c>
      <c r="W8" s="753"/>
      <c r="X8" s="753"/>
      <c r="Y8" s="753"/>
      <c r="Z8" s="753"/>
      <c r="AA8" s="753">
        <v>0</v>
      </c>
      <c r="AB8" s="753"/>
      <c r="AC8" s="753"/>
      <c r="AD8" s="753"/>
      <c r="AE8" s="754"/>
      <c r="AF8" s="755" t="s">
        <v>129</v>
      </c>
      <c r="AG8" s="756"/>
      <c r="AH8" s="756"/>
      <c r="AI8" s="756"/>
      <c r="AJ8" s="757"/>
      <c r="AK8" s="758"/>
      <c r="AL8" s="759"/>
      <c r="AM8" s="759"/>
      <c r="AN8" s="759"/>
      <c r="AO8" s="759"/>
      <c r="AP8" s="759"/>
      <c r="AQ8" s="759"/>
      <c r="AR8" s="759"/>
      <c r="AS8" s="759"/>
      <c r="AT8" s="759"/>
      <c r="AU8" s="780"/>
      <c r="AV8" s="780"/>
      <c r="AW8" s="780"/>
      <c r="AX8" s="780"/>
      <c r="AY8" s="781"/>
      <c r="AZ8" s="228"/>
      <c r="BA8" s="228"/>
      <c r="BB8" s="228"/>
      <c r="BC8" s="228"/>
      <c r="BD8" s="228"/>
      <c r="BE8" s="229"/>
      <c r="BF8" s="229"/>
      <c r="BG8" s="229"/>
      <c r="BH8" s="229"/>
      <c r="BI8" s="229"/>
      <c r="BJ8" s="229"/>
      <c r="BK8" s="229"/>
      <c r="BL8" s="229"/>
      <c r="BM8" s="229"/>
      <c r="BN8" s="229"/>
      <c r="BO8" s="229"/>
      <c r="BP8" s="229"/>
      <c r="BQ8" s="234">
        <v>2</v>
      </c>
      <c r="BR8" s="235"/>
      <c r="BS8" s="782" t="s">
        <v>584</v>
      </c>
      <c r="BT8" s="783"/>
      <c r="BU8" s="783"/>
      <c r="BV8" s="783"/>
      <c r="BW8" s="783"/>
      <c r="BX8" s="783"/>
      <c r="BY8" s="783"/>
      <c r="BZ8" s="783"/>
      <c r="CA8" s="783"/>
      <c r="CB8" s="783"/>
      <c r="CC8" s="783"/>
      <c r="CD8" s="783"/>
      <c r="CE8" s="783"/>
      <c r="CF8" s="783"/>
      <c r="CG8" s="784"/>
      <c r="CH8" s="785">
        <v>8</v>
      </c>
      <c r="CI8" s="786"/>
      <c r="CJ8" s="786"/>
      <c r="CK8" s="786"/>
      <c r="CL8" s="787"/>
      <c r="CM8" s="785">
        <v>91</v>
      </c>
      <c r="CN8" s="786"/>
      <c r="CO8" s="786"/>
      <c r="CP8" s="786"/>
      <c r="CQ8" s="787"/>
      <c r="CR8" s="785">
        <v>10</v>
      </c>
      <c r="CS8" s="786"/>
      <c r="CT8" s="786"/>
      <c r="CU8" s="786"/>
      <c r="CV8" s="787"/>
      <c r="CW8" s="785" t="s">
        <v>512</v>
      </c>
      <c r="CX8" s="786"/>
      <c r="CY8" s="786"/>
      <c r="CZ8" s="786"/>
      <c r="DA8" s="787"/>
      <c r="DB8" s="785" t="s">
        <v>512</v>
      </c>
      <c r="DC8" s="786"/>
      <c r="DD8" s="786"/>
      <c r="DE8" s="786"/>
      <c r="DF8" s="787"/>
      <c r="DG8" s="785" t="s">
        <v>512</v>
      </c>
      <c r="DH8" s="786"/>
      <c r="DI8" s="786"/>
      <c r="DJ8" s="786"/>
      <c r="DK8" s="787"/>
      <c r="DL8" s="785" t="s">
        <v>512</v>
      </c>
      <c r="DM8" s="786"/>
      <c r="DN8" s="786"/>
      <c r="DO8" s="786"/>
      <c r="DP8" s="787"/>
      <c r="DQ8" s="785" t="s">
        <v>512</v>
      </c>
      <c r="DR8" s="786"/>
      <c r="DS8" s="786"/>
      <c r="DT8" s="786"/>
      <c r="DU8" s="787"/>
      <c r="DV8" s="782"/>
      <c r="DW8" s="783"/>
      <c r="DX8" s="783"/>
      <c r="DY8" s="783"/>
      <c r="DZ8" s="788"/>
      <c r="EA8" s="230"/>
    </row>
    <row r="9" spans="1:131" s="231" customFormat="1" ht="26.25" customHeight="1" x14ac:dyDescent="0.15">
      <c r="A9" s="234">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28"/>
      <c r="BA9" s="228"/>
      <c r="BB9" s="228"/>
      <c r="BC9" s="228"/>
      <c r="BD9" s="228"/>
      <c r="BE9" s="229"/>
      <c r="BF9" s="229"/>
      <c r="BG9" s="229"/>
      <c r="BH9" s="229"/>
      <c r="BI9" s="229"/>
      <c r="BJ9" s="229"/>
      <c r="BK9" s="229"/>
      <c r="BL9" s="229"/>
      <c r="BM9" s="229"/>
      <c r="BN9" s="229"/>
      <c r="BO9" s="229"/>
      <c r="BP9" s="229"/>
      <c r="BQ9" s="234">
        <v>3</v>
      </c>
      <c r="BR9" s="235"/>
      <c r="BS9" s="782" t="s">
        <v>585</v>
      </c>
      <c r="BT9" s="783"/>
      <c r="BU9" s="783"/>
      <c r="BV9" s="783"/>
      <c r="BW9" s="783"/>
      <c r="BX9" s="783"/>
      <c r="BY9" s="783"/>
      <c r="BZ9" s="783"/>
      <c r="CA9" s="783"/>
      <c r="CB9" s="783"/>
      <c r="CC9" s="783"/>
      <c r="CD9" s="783"/>
      <c r="CE9" s="783"/>
      <c r="CF9" s="783"/>
      <c r="CG9" s="784"/>
      <c r="CH9" s="785">
        <v>9</v>
      </c>
      <c r="CI9" s="786"/>
      <c r="CJ9" s="786"/>
      <c r="CK9" s="786"/>
      <c r="CL9" s="787"/>
      <c r="CM9" s="785">
        <v>84</v>
      </c>
      <c r="CN9" s="786"/>
      <c r="CO9" s="786"/>
      <c r="CP9" s="786"/>
      <c r="CQ9" s="787"/>
      <c r="CR9" s="785">
        <v>28</v>
      </c>
      <c r="CS9" s="786"/>
      <c r="CT9" s="786"/>
      <c r="CU9" s="786"/>
      <c r="CV9" s="787"/>
      <c r="CW9" s="785" t="s">
        <v>512</v>
      </c>
      <c r="CX9" s="786"/>
      <c r="CY9" s="786"/>
      <c r="CZ9" s="786"/>
      <c r="DA9" s="787"/>
      <c r="DB9" s="785" t="s">
        <v>512</v>
      </c>
      <c r="DC9" s="786"/>
      <c r="DD9" s="786"/>
      <c r="DE9" s="786"/>
      <c r="DF9" s="787"/>
      <c r="DG9" s="785" t="s">
        <v>512</v>
      </c>
      <c r="DH9" s="786"/>
      <c r="DI9" s="786"/>
      <c r="DJ9" s="786"/>
      <c r="DK9" s="787"/>
      <c r="DL9" s="785" t="s">
        <v>512</v>
      </c>
      <c r="DM9" s="786"/>
      <c r="DN9" s="786"/>
      <c r="DO9" s="786"/>
      <c r="DP9" s="787"/>
      <c r="DQ9" s="785" t="s">
        <v>512</v>
      </c>
      <c r="DR9" s="786"/>
      <c r="DS9" s="786"/>
      <c r="DT9" s="786"/>
      <c r="DU9" s="787"/>
      <c r="DV9" s="782"/>
      <c r="DW9" s="783"/>
      <c r="DX9" s="783"/>
      <c r="DY9" s="783"/>
      <c r="DZ9" s="788"/>
      <c r="EA9" s="230"/>
    </row>
    <row r="10" spans="1:131" s="231" customFormat="1" ht="26.25" customHeight="1" x14ac:dyDescent="0.15">
      <c r="A10" s="234">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28"/>
      <c r="BA10" s="228"/>
      <c r="BB10" s="228"/>
      <c r="BC10" s="228"/>
      <c r="BD10" s="228"/>
      <c r="BE10" s="229"/>
      <c r="BF10" s="229"/>
      <c r="BG10" s="229"/>
      <c r="BH10" s="229"/>
      <c r="BI10" s="229"/>
      <c r="BJ10" s="229"/>
      <c r="BK10" s="229"/>
      <c r="BL10" s="229"/>
      <c r="BM10" s="229"/>
      <c r="BN10" s="229"/>
      <c r="BO10" s="229"/>
      <c r="BP10" s="229"/>
      <c r="BQ10" s="234">
        <v>4</v>
      </c>
      <c r="BR10" s="23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0"/>
    </row>
    <row r="11" spans="1:131" s="231" customFormat="1" ht="26.25" customHeight="1" x14ac:dyDescent="0.15">
      <c r="A11" s="234">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28"/>
      <c r="BA11" s="228"/>
      <c r="BB11" s="228"/>
      <c r="BC11" s="228"/>
      <c r="BD11" s="228"/>
      <c r="BE11" s="229"/>
      <c r="BF11" s="229"/>
      <c r="BG11" s="229"/>
      <c r="BH11" s="229"/>
      <c r="BI11" s="229"/>
      <c r="BJ11" s="229"/>
      <c r="BK11" s="229"/>
      <c r="BL11" s="229"/>
      <c r="BM11" s="229"/>
      <c r="BN11" s="229"/>
      <c r="BO11" s="229"/>
      <c r="BP11" s="229"/>
      <c r="BQ11" s="234">
        <v>5</v>
      </c>
      <c r="BR11" s="23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0"/>
    </row>
    <row r="12" spans="1:131" s="231" customFormat="1" ht="26.25" customHeight="1" x14ac:dyDescent="0.15">
      <c r="A12" s="234">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28"/>
      <c r="BA12" s="228"/>
      <c r="BB12" s="228"/>
      <c r="BC12" s="228"/>
      <c r="BD12" s="228"/>
      <c r="BE12" s="229"/>
      <c r="BF12" s="229"/>
      <c r="BG12" s="229"/>
      <c r="BH12" s="229"/>
      <c r="BI12" s="229"/>
      <c r="BJ12" s="229"/>
      <c r="BK12" s="229"/>
      <c r="BL12" s="229"/>
      <c r="BM12" s="229"/>
      <c r="BN12" s="229"/>
      <c r="BO12" s="229"/>
      <c r="BP12" s="229"/>
      <c r="BQ12" s="234">
        <v>6</v>
      </c>
      <c r="BR12" s="23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0"/>
    </row>
    <row r="13" spans="1:131" s="231" customFormat="1" ht="26.25" customHeight="1" x14ac:dyDescent="0.15">
      <c r="A13" s="234">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28"/>
      <c r="BA13" s="228"/>
      <c r="BB13" s="228"/>
      <c r="BC13" s="228"/>
      <c r="BD13" s="228"/>
      <c r="BE13" s="229"/>
      <c r="BF13" s="229"/>
      <c r="BG13" s="229"/>
      <c r="BH13" s="229"/>
      <c r="BI13" s="229"/>
      <c r="BJ13" s="229"/>
      <c r="BK13" s="229"/>
      <c r="BL13" s="229"/>
      <c r="BM13" s="229"/>
      <c r="BN13" s="229"/>
      <c r="BO13" s="229"/>
      <c r="BP13" s="229"/>
      <c r="BQ13" s="234">
        <v>7</v>
      </c>
      <c r="BR13" s="23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0"/>
    </row>
    <row r="14" spans="1:131" s="231" customFormat="1" ht="26.25" customHeight="1" x14ac:dyDescent="0.15">
      <c r="A14" s="234">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28"/>
      <c r="BA14" s="228"/>
      <c r="BB14" s="228"/>
      <c r="BC14" s="228"/>
      <c r="BD14" s="228"/>
      <c r="BE14" s="229"/>
      <c r="BF14" s="229"/>
      <c r="BG14" s="229"/>
      <c r="BH14" s="229"/>
      <c r="BI14" s="229"/>
      <c r="BJ14" s="229"/>
      <c r="BK14" s="229"/>
      <c r="BL14" s="229"/>
      <c r="BM14" s="229"/>
      <c r="BN14" s="229"/>
      <c r="BO14" s="229"/>
      <c r="BP14" s="229"/>
      <c r="BQ14" s="234">
        <v>8</v>
      </c>
      <c r="BR14" s="23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0"/>
    </row>
    <row r="15" spans="1:131" s="231" customFormat="1" ht="26.25" customHeight="1" x14ac:dyDescent="0.15">
      <c r="A15" s="234">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28"/>
      <c r="BA15" s="228"/>
      <c r="BB15" s="228"/>
      <c r="BC15" s="228"/>
      <c r="BD15" s="228"/>
      <c r="BE15" s="229"/>
      <c r="BF15" s="229"/>
      <c r="BG15" s="229"/>
      <c r="BH15" s="229"/>
      <c r="BI15" s="229"/>
      <c r="BJ15" s="229"/>
      <c r="BK15" s="229"/>
      <c r="BL15" s="229"/>
      <c r="BM15" s="229"/>
      <c r="BN15" s="229"/>
      <c r="BO15" s="229"/>
      <c r="BP15" s="229"/>
      <c r="BQ15" s="234">
        <v>9</v>
      </c>
      <c r="BR15" s="23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0"/>
    </row>
    <row r="16" spans="1:131" s="231" customFormat="1" ht="26.25" customHeight="1" x14ac:dyDescent="0.15">
      <c r="A16" s="234">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28"/>
      <c r="BA16" s="228"/>
      <c r="BB16" s="228"/>
      <c r="BC16" s="228"/>
      <c r="BD16" s="228"/>
      <c r="BE16" s="229"/>
      <c r="BF16" s="229"/>
      <c r="BG16" s="229"/>
      <c r="BH16" s="229"/>
      <c r="BI16" s="229"/>
      <c r="BJ16" s="229"/>
      <c r="BK16" s="229"/>
      <c r="BL16" s="229"/>
      <c r="BM16" s="229"/>
      <c r="BN16" s="229"/>
      <c r="BO16" s="229"/>
      <c r="BP16" s="229"/>
      <c r="BQ16" s="234">
        <v>10</v>
      </c>
      <c r="BR16" s="23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0"/>
    </row>
    <row r="17" spans="1:131" s="231" customFormat="1" ht="26.25" customHeight="1" x14ac:dyDescent="0.15">
      <c r="A17" s="234">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28"/>
      <c r="BA17" s="228"/>
      <c r="BB17" s="228"/>
      <c r="BC17" s="228"/>
      <c r="BD17" s="228"/>
      <c r="BE17" s="229"/>
      <c r="BF17" s="229"/>
      <c r="BG17" s="229"/>
      <c r="BH17" s="229"/>
      <c r="BI17" s="229"/>
      <c r="BJ17" s="229"/>
      <c r="BK17" s="229"/>
      <c r="BL17" s="229"/>
      <c r="BM17" s="229"/>
      <c r="BN17" s="229"/>
      <c r="BO17" s="229"/>
      <c r="BP17" s="229"/>
      <c r="BQ17" s="234">
        <v>11</v>
      </c>
      <c r="BR17" s="23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0"/>
    </row>
    <row r="18" spans="1:131" s="231" customFormat="1" ht="26.25" customHeight="1" x14ac:dyDescent="0.15">
      <c r="A18" s="234">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28"/>
      <c r="BA18" s="228"/>
      <c r="BB18" s="228"/>
      <c r="BC18" s="228"/>
      <c r="BD18" s="228"/>
      <c r="BE18" s="229"/>
      <c r="BF18" s="229"/>
      <c r="BG18" s="229"/>
      <c r="BH18" s="229"/>
      <c r="BI18" s="229"/>
      <c r="BJ18" s="229"/>
      <c r="BK18" s="229"/>
      <c r="BL18" s="229"/>
      <c r="BM18" s="229"/>
      <c r="BN18" s="229"/>
      <c r="BO18" s="229"/>
      <c r="BP18" s="229"/>
      <c r="BQ18" s="234">
        <v>12</v>
      </c>
      <c r="BR18" s="23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0"/>
    </row>
    <row r="19" spans="1:131" s="231" customFormat="1" ht="26.25" customHeight="1" x14ac:dyDescent="0.15">
      <c r="A19" s="234">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28"/>
      <c r="BA19" s="228"/>
      <c r="BB19" s="228"/>
      <c r="BC19" s="228"/>
      <c r="BD19" s="228"/>
      <c r="BE19" s="229"/>
      <c r="BF19" s="229"/>
      <c r="BG19" s="229"/>
      <c r="BH19" s="229"/>
      <c r="BI19" s="229"/>
      <c r="BJ19" s="229"/>
      <c r="BK19" s="229"/>
      <c r="BL19" s="229"/>
      <c r="BM19" s="229"/>
      <c r="BN19" s="229"/>
      <c r="BO19" s="229"/>
      <c r="BP19" s="229"/>
      <c r="BQ19" s="234">
        <v>13</v>
      </c>
      <c r="BR19" s="23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0"/>
    </row>
    <row r="20" spans="1:131" s="231" customFormat="1" ht="26.25" customHeight="1" x14ac:dyDescent="0.15">
      <c r="A20" s="234">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28"/>
      <c r="BA20" s="228"/>
      <c r="BB20" s="228"/>
      <c r="BC20" s="228"/>
      <c r="BD20" s="228"/>
      <c r="BE20" s="229"/>
      <c r="BF20" s="229"/>
      <c r="BG20" s="229"/>
      <c r="BH20" s="229"/>
      <c r="BI20" s="229"/>
      <c r="BJ20" s="229"/>
      <c r="BK20" s="229"/>
      <c r="BL20" s="229"/>
      <c r="BM20" s="229"/>
      <c r="BN20" s="229"/>
      <c r="BO20" s="229"/>
      <c r="BP20" s="229"/>
      <c r="BQ20" s="234">
        <v>14</v>
      </c>
      <c r="BR20" s="23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0"/>
    </row>
    <row r="21" spans="1:131" s="231" customFormat="1" ht="26.25" customHeight="1" thickBot="1" x14ac:dyDescent="0.2">
      <c r="A21" s="234">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28"/>
      <c r="BA21" s="228"/>
      <c r="BB21" s="228"/>
      <c r="BC21" s="228"/>
      <c r="BD21" s="228"/>
      <c r="BE21" s="229"/>
      <c r="BF21" s="229"/>
      <c r="BG21" s="229"/>
      <c r="BH21" s="229"/>
      <c r="BI21" s="229"/>
      <c r="BJ21" s="229"/>
      <c r="BK21" s="229"/>
      <c r="BL21" s="229"/>
      <c r="BM21" s="229"/>
      <c r="BN21" s="229"/>
      <c r="BO21" s="229"/>
      <c r="BP21" s="229"/>
      <c r="BQ21" s="234">
        <v>15</v>
      </c>
      <c r="BR21" s="23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0"/>
    </row>
    <row r="22" spans="1:131" s="231" customFormat="1" ht="26.25" customHeight="1" x14ac:dyDescent="0.15">
      <c r="A22" s="234">
        <v>16</v>
      </c>
      <c r="B22" s="749"/>
      <c r="C22" s="750"/>
      <c r="D22" s="750"/>
      <c r="E22" s="750"/>
      <c r="F22" s="750"/>
      <c r="G22" s="750"/>
      <c r="H22" s="750"/>
      <c r="I22" s="750"/>
      <c r="J22" s="750"/>
      <c r="K22" s="750"/>
      <c r="L22" s="750"/>
      <c r="M22" s="750"/>
      <c r="N22" s="750"/>
      <c r="O22" s="750"/>
      <c r="P22" s="751"/>
      <c r="Q22" s="801"/>
      <c r="R22" s="802"/>
      <c r="S22" s="802"/>
      <c r="T22" s="802"/>
      <c r="U22" s="802"/>
      <c r="V22" s="802"/>
      <c r="W22" s="802"/>
      <c r="X22" s="802"/>
      <c r="Y22" s="802"/>
      <c r="Z22" s="802"/>
      <c r="AA22" s="802"/>
      <c r="AB22" s="802"/>
      <c r="AC22" s="802"/>
      <c r="AD22" s="802"/>
      <c r="AE22" s="803"/>
      <c r="AF22" s="755"/>
      <c r="AG22" s="756"/>
      <c r="AH22" s="756"/>
      <c r="AI22" s="756"/>
      <c r="AJ22" s="757"/>
      <c r="AK22" s="804"/>
      <c r="AL22" s="805"/>
      <c r="AM22" s="805"/>
      <c r="AN22" s="805"/>
      <c r="AO22" s="805"/>
      <c r="AP22" s="805"/>
      <c r="AQ22" s="805"/>
      <c r="AR22" s="805"/>
      <c r="AS22" s="805"/>
      <c r="AT22" s="805"/>
      <c r="AU22" s="806"/>
      <c r="AV22" s="806"/>
      <c r="AW22" s="806"/>
      <c r="AX22" s="806"/>
      <c r="AY22" s="807"/>
      <c r="AZ22" s="808" t="s">
        <v>389</v>
      </c>
      <c r="BA22" s="808"/>
      <c r="BB22" s="808"/>
      <c r="BC22" s="808"/>
      <c r="BD22" s="809"/>
      <c r="BE22" s="229"/>
      <c r="BF22" s="229"/>
      <c r="BG22" s="229"/>
      <c r="BH22" s="229"/>
      <c r="BI22" s="229"/>
      <c r="BJ22" s="229"/>
      <c r="BK22" s="229"/>
      <c r="BL22" s="229"/>
      <c r="BM22" s="229"/>
      <c r="BN22" s="229"/>
      <c r="BO22" s="229"/>
      <c r="BP22" s="229"/>
      <c r="BQ22" s="234">
        <v>16</v>
      </c>
      <c r="BR22" s="23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0"/>
    </row>
    <row r="23" spans="1:131" s="231" customFormat="1" ht="26.25" customHeight="1" thickBot="1" x14ac:dyDescent="0.2">
      <c r="A23" s="236" t="s">
        <v>390</v>
      </c>
      <c r="B23" s="789" t="s">
        <v>391</v>
      </c>
      <c r="C23" s="790"/>
      <c r="D23" s="790"/>
      <c r="E23" s="790"/>
      <c r="F23" s="790"/>
      <c r="G23" s="790"/>
      <c r="H23" s="790"/>
      <c r="I23" s="790"/>
      <c r="J23" s="790"/>
      <c r="K23" s="790"/>
      <c r="L23" s="790"/>
      <c r="M23" s="790"/>
      <c r="N23" s="790"/>
      <c r="O23" s="790"/>
      <c r="P23" s="791"/>
      <c r="Q23" s="792">
        <v>59258</v>
      </c>
      <c r="R23" s="793"/>
      <c r="S23" s="793"/>
      <c r="T23" s="793"/>
      <c r="U23" s="794"/>
      <c r="V23" s="795">
        <v>56089</v>
      </c>
      <c r="W23" s="793"/>
      <c r="X23" s="793"/>
      <c r="Y23" s="793"/>
      <c r="Z23" s="794"/>
      <c r="AA23" s="795">
        <v>3169</v>
      </c>
      <c r="AB23" s="793"/>
      <c r="AC23" s="793"/>
      <c r="AD23" s="793"/>
      <c r="AE23" s="796"/>
      <c r="AF23" s="797">
        <v>2990</v>
      </c>
      <c r="AG23" s="793"/>
      <c r="AH23" s="793"/>
      <c r="AI23" s="793"/>
      <c r="AJ23" s="796"/>
      <c r="AK23" s="798"/>
      <c r="AL23" s="799"/>
      <c r="AM23" s="799"/>
      <c r="AN23" s="799"/>
      <c r="AO23" s="800"/>
      <c r="AP23" s="795">
        <v>64371</v>
      </c>
      <c r="AQ23" s="793"/>
      <c r="AR23" s="793"/>
      <c r="AS23" s="793"/>
      <c r="AT23" s="794"/>
      <c r="AU23" s="811"/>
      <c r="AV23" s="811"/>
      <c r="AW23" s="811"/>
      <c r="AX23" s="811"/>
      <c r="AY23" s="812"/>
      <c r="AZ23" s="797" t="s">
        <v>392</v>
      </c>
      <c r="BA23" s="793"/>
      <c r="BB23" s="793"/>
      <c r="BC23" s="793"/>
      <c r="BD23" s="796"/>
      <c r="BE23" s="229"/>
      <c r="BF23" s="229"/>
      <c r="BG23" s="229"/>
      <c r="BH23" s="229"/>
      <c r="BI23" s="229"/>
      <c r="BJ23" s="229"/>
      <c r="BK23" s="229"/>
      <c r="BL23" s="229"/>
      <c r="BM23" s="229"/>
      <c r="BN23" s="229"/>
      <c r="BO23" s="229"/>
      <c r="BP23" s="229"/>
      <c r="BQ23" s="234">
        <v>17</v>
      </c>
      <c r="BR23" s="23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0"/>
    </row>
    <row r="24" spans="1:131" s="231" customFormat="1" ht="26.25" customHeight="1" x14ac:dyDescent="0.15">
      <c r="A24" s="810" t="s">
        <v>393</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28"/>
      <c r="BA24" s="228"/>
      <c r="BB24" s="228"/>
      <c r="BC24" s="228"/>
      <c r="BD24" s="228"/>
      <c r="BE24" s="229"/>
      <c r="BF24" s="229"/>
      <c r="BG24" s="229"/>
      <c r="BH24" s="229"/>
      <c r="BI24" s="229"/>
      <c r="BJ24" s="229"/>
      <c r="BK24" s="229"/>
      <c r="BL24" s="229"/>
      <c r="BM24" s="229"/>
      <c r="BN24" s="229"/>
      <c r="BO24" s="229"/>
      <c r="BP24" s="229"/>
      <c r="BQ24" s="234">
        <v>18</v>
      </c>
      <c r="BR24" s="23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0"/>
    </row>
    <row r="25" spans="1:131" ht="26.25" customHeight="1" thickBot="1" x14ac:dyDescent="0.2">
      <c r="A25" s="739" t="s">
        <v>394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28"/>
      <c r="BK25" s="228"/>
      <c r="BL25" s="228"/>
      <c r="BM25" s="228"/>
      <c r="BN25" s="228"/>
      <c r="BO25" s="237"/>
      <c r="BP25" s="237"/>
      <c r="BQ25" s="234">
        <v>19</v>
      </c>
      <c r="BR25" s="23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6"/>
    </row>
    <row r="26" spans="1:131" ht="26.25" customHeight="1" x14ac:dyDescent="0.15">
      <c r="A26" s="729" t="s">
        <v>370</v>
      </c>
      <c r="B26" s="730"/>
      <c r="C26" s="730"/>
      <c r="D26" s="730"/>
      <c r="E26" s="730"/>
      <c r="F26" s="730"/>
      <c r="G26" s="730"/>
      <c r="H26" s="730"/>
      <c r="I26" s="730"/>
      <c r="J26" s="730"/>
      <c r="K26" s="730"/>
      <c r="L26" s="730"/>
      <c r="M26" s="730"/>
      <c r="N26" s="730"/>
      <c r="O26" s="730"/>
      <c r="P26" s="731"/>
      <c r="Q26" s="725" t="s">
        <v>395</v>
      </c>
      <c r="R26" s="721"/>
      <c r="S26" s="721"/>
      <c r="T26" s="721"/>
      <c r="U26" s="722"/>
      <c r="V26" s="725" t="s">
        <v>396</v>
      </c>
      <c r="W26" s="721"/>
      <c r="X26" s="721"/>
      <c r="Y26" s="721"/>
      <c r="Z26" s="722"/>
      <c r="AA26" s="725" t="s">
        <v>397</v>
      </c>
      <c r="AB26" s="721"/>
      <c r="AC26" s="721"/>
      <c r="AD26" s="721"/>
      <c r="AE26" s="721"/>
      <c r="AF26" s="813" t="s">
        <v>398</v>
      </c>
      <c r="AG26" s="814"/>
      <c r="AH26" s="814"/>
      <c r="AI26" s="814"/>
      <c r="AJ26" s="815"/>
      <c r="AK26" s="721" t="s">
        <v>399</v>
      </c>
      <c r="AL26" s="721"/>
      <c r="AM26" s="721"/>
      <c r="AN26" s="721"/>
      <c r="AO26" s="722"/>
      <c r="AP26" s="725" t="s">
        <v>400</v>
      </c>
      <c r="AQ26" s="721"/>
      <c r="AR26" s="721"/>
      <c r="AS26" s="721"/>
      <c r="AT26" s="722"/>
      <c r="AU26" s="725" t="s">
        <v>401</v>
      </c>
      <c r="AV26" s="721"/>
      <c r="AW26" s="721"/>
      <c r="AX26" s="721"/>
      <c r="AY26" s="722"/>
      <c r="AZ26" s="725" t="s">
        <v>402</v>
      </c>
      <c r="BA26" s="721"/>
      <c r="BB26" s="721"/>
      <c r="BC26" s="721"/>
      <c r="BD26" s="722"/>
      <c r="BE26" s="725" t="s">
        <v>377</v>
      </c>
      <c r="BF26" s="721"/>
      <c r="BG26" s="721"/>
      <c r="BH26" s="721"/>
      <c r="BI26" s="727"/>
      <c r="BJ26" s="228"/>
      <c r="BK26" s="228"/>
      <c r="BL26" s="228"/>
      <c r="BM26" s="228"/>
      <c r="BN26" s="228"/>
      <c r="BO26" s="237"/>
      <c r="BP26" s="237"/>
      <c r="BQ26" s="234">
        <v>20</v>
      </c>
      <c r="BR26" s="23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6"/>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6"/>
      <c r="AG27" s="817"/>
      <c r="AH27" s="817"/>
      <c r="AI27" s="817"/>
      <c r="AJ27" s="818"/>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28"/>
      <c r="BK27" s="228"/>
      <c r="BL27" s="228"/>
      <c r="BM27" s="228"/>
      <c r="BN27" s="228"/>
      <c r="BO27" s="237"/>
      <c r="BP27" s="237"/>
      <c r="BQ27" s="234">
        <v>21</v>
      </c>
      <c r="BR27" s="23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6"/>
    </row>
    <row r="28" spans="1:131" ht="26.25" customHeight="1" thickTop="1" x14ac:dyDescent="0.15">
      <c r="A28" s="238">
        <v>1</v>
      </c>
      <c r="B28" s="760" t="s">
        <v>403</v>
      </c>
      <c r="C28" s="761"/>
      <c r="D28" s="761"/>
      <c r="E28" s="761"/>
      <c r="F28" s="761"/>
      <c r="G28" s="761"/>
      <c r="H28" s="761"/>
      <c r="I28" s="761"/>
      <c r="J28" s="761"/>
      <c r="K28" s="761"/>
      <c r="L28" s="761"/>
      <c r="M28" s="761"/>
      <c r="N28" s="761"/>
      <c r="O28" s="761"/>
      <c r="P28" s="762"/>
      <c r="Q28" s="821">
        <v>9578</v>
      </c>
      <c r="R28" s="822"/>
      <c r="S28" s="822"/>
      <c r="T28" s="822"/>
      <c r="U28" s="822"/>
      <c r="V28" s="822">
        <v>8857</v>
      </c>
      <c r="W28" s="822"/>
      <c r="X28" s="822"/>
      <c r="Y28" s="822"/>
      <c r="Z28" s="822"/>
      <c r="AA28" s="822">
        <v>721</v>
      </c>
      <c r="AB28" s="822"/>
      <c r="AC28" s="822"/>
      <c r="AD28" s="822"/>
      <c r="AE28" s="823"/>
      <c r="AF28" s="824">
        <v>721</v>
      </c>
      <c r="AG28" s="822"/>
      <c r="AH28" s="822"/>
      <c r="AI28" s="822"/>
      <c r="AJ28" s="825"/>
      <c r="AK28" s="826">
        <v>828</v>
      </c>
      <c r="AL28" s="827"/>
      <c r="AM28" s="827"/>
      <c r="AN28" s="827"/>
      <c r="AO28" s="827"/>
      <c r="AP28" s="827" t="s">
        <v>512</v>
      </c>
      <c r="AQ28" s="827"/>
      <c r="AR28" s="827"/>
      <c r="AS28" s="827"/>
      <c r="AT28" s="827"/>
      <c r="AU28" s="827" t="s">
        <v>512</v>
      </c>
      <c r="AV28" s="827"/>
      <c r="AW28" s="827"/>
      <c r="AX28" s="827"/>
      <c r="AY28" s="827"/>
      <c r="AZ28" s="828"/>
      <c r="BA28" s="828"/>
      <c r="BB28" s="828"/>
      <c r="BC28" s="828"/>
      <c r="BD28" s="828"/>
      <c r="BE28" s="819"/>
      <c r="BF28" s="819"/>
      <c r="BG28" s="819"/>
      <c r="BH28" s="819"/>
      <c r="BI28" s="820"/>
      <c r="BJ28" s="228"/>
      <c r="BK28" s="228"/>
      <c r="BL28" s="228"/>
      <c r="BM28" s="228"/>
      <c r="BN28" s="228"/>
      <c r="BO28" s="237"/>
      <c r="BP28" s="237"/>
      <c r="BQ28" s="234">
        <v>22</v>
      </c>
      <c r="BR28" s="23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6"/>
    </row>
    <row r="29" spans="1:131" ht="26.25" customHeight="1" x14ac:dyDescent="0.15">
      <c r="A29" s="238">
        <v>2</v>
      </c>
      <c r="B29" s="749" t="s">
        <v>404</v>
      </c>
      <c r="C29" s="750"/>
      <c r="D29" s="750"/>
      <c r="E29" s="750"/>
      <c r="F29" s="750"/>
      <c r="G29" s="750"/>
      <c r="H29" s="750"/>
      <c r="I29" s="750"/>
      <c r="J29" s="750"/>
      <c r="K29" s="750"/>
      <c r="L29" s="750"/>
      <c r="M29" s="750"/>
      <c r="N29" s="750"/>
      <c r="O29" s="750"/>
      <c r="P29" s="751"/>
      <c r="Q29" s="752">
        <v>1158</v>
      </c>
      <c r="R29" s="753"/>
      <c r="S29" s="753"/>
      <c r="T29" s="753"/>
      <c r="U29" s="753"/>
      <c r="V29" s="753">
        <v>1156</v>
      </c>
      <c r="W29" s="753"/>
      <c r="X29" s="753"/>
      <c r="Y29" s="753"/>
      <c r="Z29" s="753"/>
      <c r="AA29" s="753">
        <v>2</v>
      </c>
      <c r="AB29" s="753"/>
      <c r="AC29" s="753"/>
      <c r="AD29" s="753"/>
      <c r="AE29" s="754"/>
      <c r="AF29" s="755" t="s">
        <v>512</v>
      </c>
      <c r="AG29" s="756"/>
      <c r="AH29" s="756"/>
      <c r="AI29" s="756"/>
      <c r="AJ29" s="757"/>
      <c r="AK29" s="833">
        <v>378</v>
      </c>
      <c r="AL29" s="829"/>
      <c r="AM29" s="829"/>
      <c r="AN29" s="829"/>
      <c r="AO29" s="829"/>
      <c r="AP29" s="829" t="s">
        <v>512</v>
      </c>
      <c r="AQ29" s="829"/>
      <c r="AR29" s="829"/>
      <c r="AS29" s="829"/>
      <c r="AT29" s="829"/>
      <c r="AU29" s="829" t="s">
        <v>512</v>
      </c>
      <c r="AV29" s="829"/>
      <c r="AW29" s="829"/>
      <c r="AX29" s="829"/>
      <c r="AY29" s="829"/>
      <c r="AZ29" s="830"/>
      <c r="BA29" s="830"/>
      <c r="BB29" s="830"/>
      <c r="BC29" s="830"/>
      <c r="BD29" s="830"/>
      <c r="BE29" s="831"/>
      <c r="BF29" s="831"/>
      <c r="BG29" s="831"/>
      <c r="BH29" s="831"/>
      <c r="BI29" s="832"/>
      <c r="BJ29" s="228"/>
      <c r="BK29" s="228"/>
      <c r="BL29" s="228"/>
      <c r="BM29" s="228"/>
      <c r="BN29" s="228"/>
      <c r="BO29" s="237"/>
      <c r="BP29" s="237"/>
      <c r="BQ29" s="234">
        <v>23</v>
      </c>
      <c r="BR29" s="23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6"/>
    </row>
    <row r="30" spans="1:131" ht="26.25" customHeight="1" x14ac:dyDescent="0.15">
      <c r="A30" s="238">
        <v>3</v>
      </c>
      <c r="B30" s="749" t="s">
        <v>405</v>
      </c>
      <c r="C30" s="750"/>
      <c r="D30" s="750"/>
      <c r="E30" s="750"/>
      <c r="F30" s="750"/>
      <c r="G30" s="750"/>
      <c r="H30" s="750"/>
      <c r="I30" s="750"/>
      <c r="J30" s="750"/>
      <c r="K30" s="750"/>
      <c r="L30" s="750"/>
      <c r="M30" s="750"/>
      <c r="N30" s="750"/>
      <c r="O30" s="750"/>
      <c r="P30" s="751"/>
      <c r="Q30" s="752">
        <v>12873</v>
      </c>
      <c r="R30" s="753"/>
      <c r="S30" s="753"/>
      <c r="T30" s="753"/>
      <c r="U30" s="753"/>
      <c r="V30" s="753">
        <v>12343</v>
      </c>
      <c r="W30" s="753"/>
      <c r="X30" s="753"/>
      <c r="Y30" s="753"/>
      <c r="Z30" s="753"/>
      <c r="AA30" s="753">
        <v>529</v>
      </c>
      <c r="AB30" s="753"/>
      <c r="AC30" s="753"/>
      <c r="AD30" s="753"/>
      <c r="AE30" s="754"/>
      <c r="AF30" s="755">
        <v>529</v>
      </c>
      <c r="AG30" s="756"/>
      <c r="AH30" s="756"/>
      <c r="AI30" s="756"/>
      <c r="AJ30" s="757"/>
      <c r="AK30" s="833">
        <v>1859</v>
      </c>
      <c r="AL30" s="829"/>
      <c r="AM30" s="829"/>
      <c r="AN30" s="829"/>
      <c r="AO30" s="829"/>
      <c r="AP30" s="829" t="s">
        <v>512</v>
      </c>
      <c r="AQ30" s="829"/>
      <c r="AR30" s="829"/>
      <c r="AS30" s="829"/>
      <c r="AT30" s="829"/>
      <c r="AU30" s="829" t="s">
        <v>512</v>
      </c>
      <c r="AV30" s="829"/>
      <c r="AW30" s="829"/>
      <c r="AX30" s="829"/>
      <c r="AY30" s="829"/>
      <c r="AZ30" s="830"/>
      <c r="BA30" s="830"/>
      <c r="BB30" s="830"/>
      <c r="BC30" s="830"/>
      <c r="BD30" s="830"/>
      <c r="BE30" s="831"/>
      <c r="BF30" s="831"/>
      <c r="BG30" s="831"/>
      <c r="BH30" s="831"/>
      <c r="BI30" s="832"/>
      <c r="BJ30" s="228"/>
      <c r="BK30" s="228"/>
      <c r="BL30" s="228"/>
      <c r="BM30" s="228"/>
      <c r="BN30" s="228"/>
      <c r="BO30" s="237"/>
      <c r="BP30" s="237"/>
      <c r="BQ30" s="234">
        <v>24</v>
      </c>
      <c r="BR30" s="23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6"/>
    </row>
    <row r="31" spans="1:131" ht="26.25" customHeight="1" x14ac:dyDescent="0.15">
      <c r="A31" s="238">
        <v>4</v>
      </c>
      <c r="B31" s="749" t="s">
        <v>406</v>
      </c>
      <c r="C31" s="750"/>
      <c r="D31" s="750"/>
      <c r="E31" s="750"/>
      <c r="F31" s="750"/>
      <c r="G31" s="750"/>
      <c r="H31" s="750"/>
      <c r="I31" s="750"/>
      <c r="J31" s="750"/>
      <c r="K31" s="750"/>
      <c r="L31" s="750"/>
      <c r="M31" s="750"/>
      <c r="N31" s="750"/>
      <c r="O31" s="750"/>
      <c r="P31" s="751"/>
      <c r="Q31" s="752">
        <v>1239</v>
      </c>
      <c r="R31" s="753"/>
      <c r="S31" s="753"/>
      <c r="T31" s="753"/>
      <c r="U31" s="753"/>
      <c r="V31" s="753">
        <v>1223</v>
      </c>
      <c r="W31" s="753"/>
      <c r="X31" s="753"/>
      <c r="Y31" s="753"/>
      <c r="Z31" s="753"/>
      <c r="AA31" s="753">
        <v>15</v>
      </c>
      <c r="AB31" s="753"/>
      <c r="AC31" s="753"/>
      <c r="AD31" s="753"/>
      <c r="AE31" s="754"/>
      <c r="AF31" s="755">
        <v>15</v>
      </c>
      <c r="AG31" s="756"/>
      <c r="AH31" s="756"/>
      <c r="AI31" s="756"/>
      <c r="AJ31" s="757"/>
      <c r="AK31" s="833">
        <v>235</v>
      </c>
      <c r="AL31" s="829"/>
      <c r="AM31" s="829"/>
      <c r="AN31" s="829"/>
      <c r="AO31" s="829"/>
      <c r="AP31" s="829">
        <v>464</v>
      </c>
      <c r="AQ31" s="829"/>
      <c r="AR31" s="829"/>
      <c r="AS31" s="829"/>
      <c r="AT31" s="829"/>
      <c r="AU31" s="829" t="s">
        <v>512</v>
      </c>
      <c r="AV31" s="829"/>
      <c r="AW31" s="829"/>
      <c r="AX31" s="829"/>
      <c r="AY31" s="829"/>
      <c r="AZ31" s="830"/>
      <c r="BA31" s="830"/>
      <c r="BB31" s="830"/>
      <c r="BC31" s="830"/>
      <c r="BD31" s="830"/>
      <c r="BE31" s="831"/>
      <c r="BF31" s="831"/>
      <c r="BG31" s="831"/>
      <c r="BH31" s="831"/>
      <c r="BI31" s="832"/>
      <c r="BJ31" s="228"/>
      <c r="BK31" s="228"/>
      <c r="BL31" s="228"/>
      <c r="BM31" s="228"/>
      <c r="BN31" s="228"/>
      <c r="BO31" s="237"/>
      <c r="BP31" s="237"/>
      <c r="BQ31" s="234">
        <v>25</v>
      </c>
      <c r="BR31" s="23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6"/>
    </row>
    <row r="32" spans="1:131" ht="26.25" customHeight="1" x14ac:dyDescent="0.15">
      <c r="A32" s="238">
        <v>5</v>
      </c>
      <c r="B32" s="749" t="s">
        <v>407</v>
      </c>
      <c r="C32" s="750"/>
      <c r="D32" s="750"/>
      <c r="E32" s="750"/>
      <c r="F32" s="750"/>
      <c r="G32" s="750"/>
      <c r="H32" s="750"/>
      <c r="I32" s="750"/>
      <c r="J32" s="750"/>
      <c r="K32" s="750"/>
      <c r="L32" s="750"/>
      <c r="M32" s="750"/>
      <c r="N32" s="750"/>
      <c r="O32" s="750"/>
      <c r="P32" s="751"/>
      <c r="Q32" s="752">
        <v>7847</v>
      </c>
      <c r="R32" s="753"/>
      <c r="S32" s="753"/>
      <c r="T32" s="753"/>
      <c r="U32" s="753"/>
      <c r="V32" s="753">
        <v>8165</v>
      </c>
      <c r="W32" s="753"/>
      <c r="X32" s="753"/>
      <c r="Y32" s="753"/>
      <c r="Z32" s="753"/>
      <c r="AA32" s="753">
        <v>-318</v>
      </c>
      <c r="AB32" s="753"/>
      <c r="AC32" s="753"/>
      <c r="AD32" s="753"/>
      <c r="AE32" s="754"/>
      <c r="AF32" s="755">
        <v>4428</v>
      </c>
      <c r="AG32" s="756"/>
      <c r="AH32" s="756"/>
      <c r="AI32" s="756"/>
      <c r="AJ32" s="757"/>
      <c r="AK32" s="833">
        <v>844</v>
      </c>
      <c r="AL32" s="829"/>
      <c r="AM32" s="829"/>
      <c r="AN32" s="829"/>
      <c r="AO32" s="829"/>
      <c r="AP32" s="829">
        <v>4416</v>
      </c>
      <c r="AQ32" s="829"/>
      <c r="AR32" s="829"/>
      <c r="AS32" s="829"/>
      <c r="AT32" s="829"/>
      <c r="AU32" s="829">
        <v>2548</v>
      </c>
      <c r="AV32" s="829"/>
      <c r="AW32" s="829"/>
      <c r="AX32" s="829"/>
      <c r="AY32" s="829"/>
      <c r="AZ32" s="830"/>
      <c r="BA32" s="830"/>
      <c r="BB32" s="830"/>
      <c r="BC32" s="830"/>
      <c r="BD32" s="830"/>
      <c r="BE32" s="831" t="s">
        <v>576</v>
      </c>
      <c r="BF32" s="831"/>
      <c r="BG32" s="831"/>
      <c r="BH32" s="831"/>
      <c r="BI32" s="832"/>
      <c r="BJ32" s="228"/>
      <c r="BK32" s="228"/>
      <c r="BL32" s="228"/>
      <c r="BM32" s="228"/>
      <c r="BN32" s="228"/>
      <c r="BO32" s="237"/>
      <c r="BP32" s="237"/>
      <c r="BQ32" s="234">
        <v>26</v>
      </c>
      <c r="BR32" s="23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6"/>
    </row>
    <row r="33" spans="1:131" ht="26.25" customHeight="1" x14ac:dyDescent="0.15">
      <c r="A33" s="238">
        <v>6</v>
      </c>
      <c r="B33" s="749" t="s">
        <v>408</v>
      </c>
      <c r="C33" s="750"/>
      <c r="D33" s="750"/>
      <c r="E33" s="750"/>
      <c r="F33" s="750"/>
      <c r="G33" s="750"/>
      <c r="H33" s="750"/>
      <c r="I33" s="750"/>
      <c r="J33" s="750"/>
      <c r="K33" s="750"/>
      <c r="L33" s="750"/>
      <c r="M33" s="750"/>
      <c r="N33" s="750"/>
      <c r="O33" s="750"/>
      <c r="P33" s="751"/>
      <c r="Q33" s="752">
        <v>1838</v>
      </c>
      <c r="R33" s="753"/>
      <c r="S33" s="753"/>
      <c r="T33" s="753"/>
      <c r="U33" s="753"/>
      <c r="V33" s="753">
        <v>1836</v>
      </c>
      <c r="W33" s="753"/>
      <c r="X33" s="753"/>
      <c r="Y33" s="753"/>
      <c r="Z33" s="753"/>
      <c r="AA33" s="753">
        <v>2</v>
      </c>
      <c r="AB33" s="753"/>
      <c r="AC33" s="753"/>
      <c r="AD33" s="753"/>
      <c r="AE33" s="754"/>
      <c r="AF33" s="755">
        <v>1384</v>
      </c>
      <c r="AG33" s="756"/>
      <c r="AH33" s="756"/>
      <c r="AI33" s="756"/>
      <c r="AJ33" s="757"/>
      <c r="AK33" s="833">
        <v>221</v>
      </c>
      <c r="AL33" s="829"/>
      <c r="AM33" s="829"/>
      <c r="AN33" s="829"/>
      <c r="AO33" s="829"/>
      <c r="AP33" s="829">
        <v>10467</v>
      </c>
      <c r="AQ33" s="829"/>
      <c r="AR33" s="829"/>
      <c r="AS33" s="829"/>
      <c r="AT33" s="829"/>
      <c r="AU33" s="829">
        <v>586</v>
      </c>
      <c r="AV33" s="829"/>
      <c r="AW33" s="829"/>
      <c r="AX33" s="829"/>
      <c r="AY33" s="829"/>
      <c r="AZ33" s="830"/>
      <c r="BA33" s="830"/>
      <c r="BB33" s="830"/>
      <c r="BC33" s="830"/>
      <c r="BD33" s="830"/>
      <c r="BE33" s="831" t="s">
        <v>576</v>
      </c>
      <c r="BF33" s="831"/>
      <c r="BG33" s="831"/>
      <c r="BH33" s="831"/>
      <c r="BI33" s="832"/>
      <c r="BJ33" s="228"/>
      <c r="BK33" s="228"/>
      <c r="BL33" s="228"/>
      <c r="BM33" s="228"/>
      <c r="BN33" s="228"/>
      <c r="BO33" s="237"/>
      <c r="BP33" s="237"/>
      <c r="BQ33" s="234">
        <v>27</v>
      </c>
      <c r="BR33" s="23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6"/>
    </row>
    <row r="34" spans="1:131" ht="26.25" customHeight="1" x14ac:dyDescent="0.15">
      <c r="A34" s="238">
        <v>7</v>
      </c>
      <c r="B34" s="749" t="s">
        <v>409</v>
      </c>
      <c r="C34" s="750"/>
      <c r="D34" s="750"/>
      <c r="E34" s="750"/>
      <c r="F34" s="750"/>
      <c r="G34" s="750"/>
      <c r="H34" s="750"/>
      <c r="I34" s="750"/>
      <c r="J34" s="750"/>
      <c r="K34" s="750"/>
      <c r="L34" s="750"/>
      <c r="M34" s="750"/>
      <c r="N34" s="750"/>
      <c r="O34" s="750"/>
      <c r="P34" s="751"/>
      <c r="Q34" s="752">
        <v>2011.8</v>
      </c>
      <c r="R34" s="753"/>
      <c r="S34" s="753"/>
      <c r="T34" s="753"/>
      <c r="U34" s="753"/>
      <c r="V34" s="753">
        <v>1905.9</v>
      </c>
      <c r="W34" s="753"/>
      <c r="X34" s="753"/>
      <c r="Y34" s="753"/>
      <c r="Z34" s="753"/>
      <c r="AA34" s="753">
        <v>106</v>
      </c>
      <c r="AB34" s="753"/>
      <c r="AC34" s="753"/>
      <c r="AD34" s="753"/>
      <c r="AE34" s="754"/>
      <c r="AF34" s="755">
        <v>1358</v>
      </c>
      <c r="AG34" s="756"/>
      <c r="AH34" s="756"/>
      <c r="AI34" s="756"/>
      <c r="AJ34" s="757"/>
      <c r="AK34" s="833">
        <v>1286</v>
      </c>
      <c r="AL34" s="829"/>
      <c r="AM34" s="829"/>
      <c r="AN34" s="829"/>
      <c r="AO34" s="829"/>
      <c r="AP34" s="829">
        <v>14171</v>
      </c>
      <c r="AQ34" s="829"/>
      <c r="AR34" s="829"/>
      <c r="AS34" s="829"/>
      <c r="AT34" s="829"/>
      <c r="AU34" s="829">
        <v>7071</v>
      </c>
      <c r="AV34" s="829"/>
      <c r="AW34" s="829"/>
      <c r="AX34" s="829"/>
      <c r="AY34" s="829"/>
      <c r="AZ34" s="830"/>
      <c r="BA34" s="830"/>
      <c r="BB34" s="830"/>
      <c r="BC34" s="830"/>
      <c r="BD34" s="830"/>
      <c r="BE34" s="831" t="s">
        <v>576</v>
      </c>
      <c r="BF34" s="831"/>
      <c r="BG34" s="831"/>
      <c r="BH34" s="831"/>
      <c r="BI34" s="832"/>
      <c r="BJ34" s="228"/>
      <c r="BK34" s="228"/>
      <c r="BL34" s="228"/>
      <c r="BM34" s="228"/>
      <c r="BN34" s="228"/>
      <c r="BO34" s="237"/>
      <c r="BP34" s="237"/>
      <c r="BQ34" s="234">
        <v>28</v>
      </c>
      <c r="BR34" s="23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6"/>
    </row>
    <row r="35" spans="1:131" ht="26.25" customHeight="1" x14ac:dyDescent="0.15">
      <c r="A35" s="238">
        <v>8</v>
      </c>
      <c r="B35" s="749" t="s">
        <v>410</v>
      </c>
      <c r="C35" s="750"/>
      <c r="D35" s="750"/>
      <c r="E35" s="750"/>
      <c r="F35" s="750"/>
      <c r="G35" s="750"/>
      <c r="H35" s="750"/>
      <c r="I35" s="750"/>
      <c r="J35" s="750"/>
      <c r="K35" s="750"/>
      <c r="L35" s="750"/>
      <c r="M35" s="750"/>
      <c r="N35" s="750"/>
      <c r="O35" s="750"/>
      <c r="P35" s="751"/>
      <c r="Q35" s="752">
        <v>59</v>
      </c>
      <c r="R35" s="753"/>
      <c r="S35" s="753"/>
      <c r="T35" s="753"/>
      <c r="U35" s="753"/>
      <c r="V35" s="753">
        <v>29</v>
      </c>
      <c r="W35" s="753"/>
      <c r="X35" s="753"/>
      <c r="Y35" s="753"/>
      <c r="Z35" s="753"/>
      <c r="AA35" s="753">
        <v>30</v>
      </c>
      <c r="AB35" s="753"/>
      <c r="AC35" s="753"/>
      <c r="AD35" s="753"/>
      <c r="AE35" s="754"/>
      <c r="AF35" s="755">
        <v>30</v>
      </c>
      <c r="AG35" s="756"/>
      <c r="AH35" s="756"/>
      <c r="AI35" s="756"/>
      <c r="AJ35" s="757"/>
      <c r="AK35" s="833">
        <v>13</v>
      </c>
      <c r="AL35" s="829"/>
      <c r="AM35" s="829"/>
      <c r="AN35" s="829"/>
      <c r="AO35" s="829"/>
      <c r="AP35" s="829">
        <v>136</v>
      </c>
      <c r="AQ35" s="829"/>
      <c r="AR35" s="829"/>
      <c r="AS35" s="829"/>
      <c r="AT35" s="829"/>
      <c r="AU35" s="829">
        <v>119</v>
      </c>
      <c r="AV35" s="829"/>
      <c r="AW35" s="829"/>
      <c r="AX35" s="829"/>
      <c r="AY35" s="829"/>
      <c r="AZ35" s="830"/>
      <c r="BA35" s="830"/>
      <c r="BB35" s="830"/>
      <c r="BC35" s="830"/>
      <c r="BD35" s="830"/>
      <c r="BE35" s="831" t="s">
        <v>577</v>
      </c>
      <c r="BF35" s="831"/>
      <c r="BG35" s="831"/>
      <c r="BH35" s="831"/>
      <c r="BI35" s="832"/>
      <c r="BJ35" s="228"/>
      <c r="BK35" s="228"/>
      <c r="BL35" s="228"/>
      <c r="BM35" s="228"/>
      <c r="BN35" s="228"/>
      <c r="BO35" s="237"/>
      <c r="BP35" s="237"/>
      <c r="BQ35" s="234">
        <v>29</v>
      </c>
      <c r="BR35" s="23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6"/>
    </row>
    <row r="36" spans="1:131" ht="26.25" customHeight="1" x14ac:dyDescent="0.15">
      <c r="A36" s="238">
        <v>9</v>
      </c>
      <c r="B36" s="749" t="s">
        <v>411</v>
      </c>
      <c r="C36" s="750"/>
      <c r="D36" s="750"/>
      <c r="E36" s="750"/>
      <c r="F36" s="750"/>
      <c r="G36" s="750"/>
      <c r="H36" s="750"/>
      <c r="I36" s="750"/>
      <c r="J36" s="750"/>
      <c r="K36" s="750"/>
      <c r="L36" s="750"/>
      <c r="M36" s="750"/>
      <c r="N36" s="750"/>
      <c r="O36" s="750"/>
      <c r="P36" s="751"/>
      <c r="Q36" s="752">
        <v>373</v>
      </c>
      <c r="R36" s="753"/>
      <c r="S36" s="753"/>
      <c r="T36" s="753"/>
      <c r="U36" s="753"/>
      <c r="V36" s="753">
        <v>353</v>
      </c>
      <c r="W36" s="753"/>
      <c r="X36" s="753"/>
      <c r="Y36" s="753"/>
      <c r="Z36" s="753"/>
      <c r="AA36" s="753">
        <v>20</v>
      </c>
      <c r="AB36" s="753"/>
      <c r="AC36" s="753"/>
      <c r="AD36" s="753"/>
      <c r="AE36" s="754"/>
      <c r="AF36" s="755">
        <v>20</v>
      </c>
      <c r="AG36" s="756"/>
      <c r="AH36" s="756"/>
      <c r="AI36" s="756"/>
      <c r="AJ36" s="757"/>
      <c r="AK36" s="833">
        <v>137</v>
      </c>
      <c r="AL36" s="829"/>
      <c r="AM36" s="829"/>
      <c r="AN36" s="829"/>
      <c r="AO36" s="829"/>
      <c r="AP36" s="829" t="s">
        <v>512</v>
      </c>
      <c r="AQ36" s="829"/>
      <c r="AR36" s="829"/>
      <c r="AS36" s="829"/>
      <c r="AT36" s="829"/>
      <c r="AU36" s="829" t="s">
        <v>512</v>
      </c>
      <c r="AV36" s="829"/>
      <c r="AW36" s="829"/>
      <c r="AX36" s="829"/>
      <c r="AY36" s="829"/>
      <c r="AZ36" s="830"/>
      <c r="BA36" s="830"/>
      <c r="BB36" s="830"/>
      <c r="BC36" s="830"/>
      <c r="BD36" s="830"/>
      <c r="BE36" s="831" t="s">
        <v>577</v>
      </c>
      <c r="BF36" s="831"/>
      <c r="BG36" s="831"/>
      <c r="BH36" s="831"/>
      <c r="BI36" s="832"/>
      <c r="BJ36" s="228"/>
      <c r="BK36" s="228"/>
      <c r="BL36" s="228"/>
      <c r="BM36" s="228"/>
      <c r="BN36" s="228"/>
      <c r="BO36" s="237"/>
      <c r="BP36" s="237"/>
      <c r="BQ36" s="234">
        <v>30</v>
      </c>
      <c r="BR36" s="23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6"/>
    </row>
    <row r="37" spans="1:131" ht="26.25" customHeight="1" x14ac:dyDescent="0.15">
      <c r="A37" s="238">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28"/>
      <c r="BK37" s="228"/>
      <c r="BL37" s="228"/>
      <c r="BM37" s="228"/>
      <c r="BN37" s="228"/>
      <c r="BO37" s="237"/>
      <c r="BP37" s="237"/>
      <c r="BQ37" s="234">
        <v>31</v>
      </c>
      <c r="BR37" s="23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6"/>
    </row>
    <row r="38" spans="1:131" ht="26.25" customHeight="1" x14ac:dyDescent="0.15">
      <c r="A38" s="238">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28"/>
      <c r="BK38" s="228"/>
      <c r="BL38" s="228"/>
      <c r="BM38" s="228"/>
      <c r="BN38" s="228"/>
      <c r="BO38" s="237"/>
      <c r="BP38" s="237"/>
      <c r="BQ38" s="234">
        <v>32</v>
      </c>
      <c r="BR38" s="23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6"/>
    </row>
    <row r="39" spans="1:131" ht="26.25" customHeight="1" x14ac:dyDescent="0.15">
      <c r="A39" s="238">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28"/>
      <c r="BK39" s="228"/>
      <c r="BL39" s="228"/>
      <c r="BM39" s="228"/>
      <c r="BN39" s="228"/>
      <c r="BO39" s="237"/>
      <c r="BP39" s="237"/>
      <c r="BQ39" s="234">
        <v>33</v>
      </c>
      <c r="BR39" s="23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6"/>
    </row>
    <row r="40" spans="1:131" ht="26.25" customHeight="1" x14ac:dyDescent="0.15">
      <c r="A40" s="234">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28"/>
      <c r="BK40" s="228"/>
      <c r="BL40" s="228"/>
      <c r="BM40" s="228"/>
      <c r="BN40" s="228"/>
      <c r="BO40" s="237"/>
      <c r="BP40" s="237"/>
      <c r="BQ40" s="234">
        <v>34</v>
      </c>
      <c r="BR40" s="23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6"/>
    </row>
    <row r="41" spans="1:131" ht="26.25" customHeight="1" x14ac:dyDescent="0.15">
      <c r="A41" s="234">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28"/>
      <c r="BK41" s="228"/>
      <c r="BL41" s="228"/>
      <c r="BM41" s="228"/>
      <c r="BN41" s="228"/>
      <c r="BO41" s="237"/>
      <c r="BP41" s="237"/>
      <c r="BQ41" s="234">
        <v>35</v>
      </c>
      <c r="BR41" s="23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6"/>
    </row>
    <row r="42" spans="1:131" ht="26.25" customHeight="1" x14ac:dyDescent="0.15">
      <c r="A42" s="234">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28"/>
      <c r="BK42" s="228"/>
      <c r="BL42" s="228"/>
      <c r="BM42" s="228"/>
      <c r="BN42" s="228"/>
      <c r="BO42" s="237"/>
      <c r="BP42" s="237"/>
      <c r="BQ42" s="234">
        <v>36</v>
      </c>
      <c r="BR42" s="23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6"/>
    </row>
    <row r="43" spans="1:131" ht="26.25" customHeight="1" x14ac:dyDescent="0.15">
      <c r="A43" s="234">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28"/>
      <c r="BK43" s="228"/>
      <c r="BL43" s="228"/>
      <c r="BM43" s="228"/>
      <c r="BN43" s="228"/>
      <c r="BO43" s="237"/>
      <c r="BP43" s="237"/>
      <c r="BQ43" s="234">
        <v>37</v>
      </c>
      <c r="BR43" s="23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6"/>
    </row>
    <row r="44" spans="1:131" ht="26.25" customHeight="1" x14ac:dyDescent="0.15">
      <c r="A44" s="234">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28"/>
      <c r="BK44" s="228"/>
      <c r="BL44" s="228"/>
      <c r="BM44" s="228"/>
      <c r="BN44" s="228"/>
      <c r="BO44" s="237"/>
      <c r="BP44" s="237"/>
      <c r="BQ44" s="234">
        <v>38</v>
      </c>
      <c r="BR44" s="23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6"/>
    </row>
    <row r="45" spans="1:131" ht="26.25" customHeight="1" x14ac:dyDescent="0.15">
      <c r="A45" s="234">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28"/>
      <c r="BK45" s="228"/>
      <c r="BL45" s="228"/>
      <c r="BM45" s="228"/>
      <c r="BN45" s="228"/>
      <c r="BO45" s="237"/>
      <c r="BP45" s="237"/>
      <c r="BQ45" s="234">
        <v>39</v>
      </c>
      <c r="BR45" s="23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6"/>
    </row>
    <row r="46" spans="1:131" ht="26.25" customHeight="1" x14ac:dyDescent="0.15">
      <c r="A46" s="234">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28"/>
      <c r="BK46" s="228"/>
      <c r="BL46" s="228"/>
      <c r="BM46" s="228"/>
      <c r="BN46" s="228"/>
      <c r="BO46" s="237"/>
      <c r="BP46" s="237"/>
      <c r="BQ46" s="234">
        <v>40</v>
      </c>
      <c r="BR46" s="23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6"/>
    </row>
    <row r="47" spans="1:131" ht="26.25" customHeight="1" x14ac:dyDescent="0.15">
      <c r="A47" s="234">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28"/>
      <c r="BK47" s="228"/>
      <c r="BL47" s="228"/>
      <c r="BM47" s="228"/>
      <c r="BN47" s="228"/>
      <c r="BO47" s="237"/>
      <c r="BP47" s="237"/>
      <c r="BQ47" s="234">
        <v>41</v>
      </c>
      <c r="BR47" s="23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6"/>
    </row>
    <row r="48" spans="1:131" ht="26.25" customHeight="1" x14ac:dyDescent="0.15">
      <c r="A48" s="234">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28"/>
      <c r="BK48" s="228"/>
      <c r="BL48" s="228"/>
      <c r="BM48" s="228"/>
      <c r="BN48" s="228"/>
      <c r="BO48" s="237"/>
      <c r="BP48" s="237"/>
      <c r="BQ48" s="234">
        <v>42</v>
      </c>
      <c r="BR48" s="23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6"/>
    </row>
    <row r="49" spans="1:131" ht="26.25" customHeight="1" x14ac:dyDescent="0.15">
      <c r="A49" s="234">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28"/>
      <c r="BK49" s="228"/>
      <c r="BL49" s="228"/>
      <c r="BM49" s="228"/>
      <c r="BN49" s="228"/>
      <c r="BO49" s="237"/>
      <c r="BP49" s="237"/>
      <c r="BQ49" s="234">
        <v>43</v>
      </c>
      <c r="BR49" s="23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6"/>
    </row>
    <row r="50" spans="1:131" ht="26.25" customHeight="1" x14ac:dyDescent="0.15">
      <c r="A50" s="234">
        <v>23</v>
      </c>
      <c r="B50" s="749"/>
      <c r="C50" s="750"/>
      <c r="D50" s="750"/>
      <c r="E50" s="750"/>
      <c r="F50" s="750"/>
      <c r="G50" s="750"/>
      <c r="H50" s="750"/>
      <c r="I50" s="750"/>
      <c r="J50" s="750"/>
      <c r="K50" s="750"/>
      <c r="L50" s="750"/>
      <c r="M50" s="750"/>
      <c r="N50" s="750"/>
      <c r="O50" s="750"/>
      <c r="P50" s="751"/>
      <c r="Q50" s="834"/>
      <c r="R50" s="835"/>
      <c r="S50" s="835"/>
      <c r="T50" s="835"/>
      <c r="U50" s="835"/>
      <c r="V50" s="835"/>
      <c r="W50" s="835"/>
      <c r="X50" s="835"/>
      <c r="Y50" s="835"/>
      <c r="Z50" s="835"/>
      <c r="AA50" s="835"/>
      <c r="AB50" s="835"/>
      <c r="AC50" s="835"/>
      <c r="AD50" s="835"/>
      <c r="AE50" s="836"/>
      <c r="AF50" s="755"/>
      <c r="AG50" s="756"/>
      <c r="AH50" s="756"/>
      <c r="AI50" s="756"/>
      <c r="AJ50" s="757"/>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28"/>
      <c r="BK50" s="228"/>
      <c r="BL50" s="228"/>
      <c r="BM50" s="228"/>
      <c r="BN50" s="228"/>
      <c r="BO50" s="237"/>
      <c r="BP50" s="237"/>
      <c r="BQ50" s="234">
        <v>44</v>
      </c>
      <c r="BR50" s="23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6"/>
    </row>
    <row r="51" spans="1:131" ht="26.25" customHeight="1" x14ac:dyDescent="0.15">
      <c r="A51" s="234">
        <v>24</v>
      </c>
      <c r="B51" s="749"/>
      <c r="C51" s="750"/>
      <c r="D51" s="750"/>
      <c r="E51" s="750"/>
      <c r="F51" s="750"/>
      <c r="G51" s="750"/>
      <c r="H51" s="750"/>
      <c r="I51" s="750"/>
      <c r="J51" s="750"/>
      <c r="K51" s="750"/>
      <c r="L51" s="750"/>
      <c r="M51" s="750"/>
      <c r="N51" s="750"/>
      <c r="O51" s="750"/>
      <c r="P51" s="751"/>
      <c r="Q51" s="834"/>
      <c r="R51" s="835"/>
      <c r="S51" s="835"/>
      <c r="T51" s="835"/>
      <c r="U51" s="835"/>
      <c r="V51" s="835"/>
      <c r="W51" s="835"/>
      <c r="X51" s="835"/>
      <c r="Y51" s="835"/>
      <c r="Z51" s="835"/>
      <c r="AA51" s="835"/>
      <c r="AB51" s="835"/>
      <c r="AC51" s="835"/>
      <c r="AD51" s="835"/>
      <c r="AE51" s="836"/>
      <c r="AF51" s="755"/>
      <c r="AG51" s="756"/>
      <c r="AH51" s="756"/>
      <c r="AI51" s="756"/>
      <c r="AJ51" s="757"/>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28"/>
      <c r="BK51" s="228"/>
      <c r="BL51" s="228"/>
      <c r="BM51" s="228"/>
      <c r="BN51" s="228"/>
      <c r="BO51" s="237"/>
      <c r="BP51" s="237"/>
      <c r="BQ51" s="234">
        <v>45</v>
      </c>
      <c r="BR51" s="23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6"/>
    </row>
    <row r="52" spans="1:131" ht="26.25" customHeight="1" x14ac:dyDescent="0.15">
      <c r="A52" s="234">
        <v>25</v>
      </c>
      <c r="B52" s="749"/>
      <c r="C52" s="750"/>
      <c r="D52" s="750"/>
      <c r="E52" s="750"/>
      <c r="F52" s="750"/>
      <c r="G52" s="750"/>
      <c r="H52" s="750"/>
      <c r="I52" s="750"/>
      <c r="J52" s="750"/>
      <c r="K52" s="750"/>
      <c r="L52" s="750"/>
      <c r="M52" s="750"/>
      <c r="N52" s="750"/>
      <c r="O52" s="750"/>
      <c r="P52" s="751"/>
      <c r="Q52" s="834"/>
      <c r="R52" s="835"/>
      <c r="S52" s="835"/>
      <c r="T52" s="835"/>
      <c r="U52" s="835"/>
      <c r="V52" s="835"/>
      <c r="W52" s="835"/>
      <c r="X52" s="835"/>
      <c r="Y52" s="835"/>
      <c r="Z52" s="835"/>
      <c r="AA52" s="835"/>
      <c r="AB52" s="835"/>
      <c r="AC52" s="835"/>
      <c r="AD52" s="835"/>
      <c r="AE52" s="836"/>
      <c r="AF52" s="755"/>
      <c r="AG52" s="756"/>
      <c r="AH52" s="756"/>
      <c r="AI52" s="756"/>
      <c r="AJ52" s="757"/>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28"/>
      <c r="BK52" s="228"/>
      <c r="BL52" s="228"/>
      <c r="BM52" s="228"/>
      <c r="BN52" s="228"/>
      <c r="BO52" s="237"/>
      <c r="BP52" s="237"/>
      <c r="BQ52" s="234">
        <v>46</v>
      </c>
      <c r="BR52" s="23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6"/>
    </row>
    <row r="53" spans="1:131" ht="26.25" customHeight="1" x14ac:dyDescent="0.15">
      <c r="A53" s="234">
        <v>26</v>
      </c>
      <c r="B53" s="749"/>
      <c r="C53" s="750"/>
      <c r="D53" s="750"/>
      <c r="E53" s="750"/>
      <c r="F53" s="750"/>
      <c r="G53" s="750"/>
      <c r="H53" s="750"/>
      <c r="I53" s="750"/>
      <c r="J53" s="750"/>
      <c r="K53" s="750"/>
      <c r="L53" s="750"/>
      <c r="M53" s="750"/>
      <c r="N53" s="750"/>
      <c r="O53" s="750"/>
      <c r="P53" s="751"/>
      <c r="Q53" s="834"/>
      <c r="R53" s="835"/>
      <c r="S53" s="835"/>
      <c r="T53" s="835"/>
      <c r="U53" s="835"/>
      <c r="V53" s="835"/>
      <c r="W53" s="835"/>
      <c r="X53" s="835"/>
      <c r="Y53" s="835"/>
      <c r="Z53" s="835"/>
      <c r="AA53" s="835"/>
      <c r="AB53" s="835"/>
      <c r="AC53" s="835"/>
      <c r="AD53" s="835"/>
      <c r="AE53" s="836"/>
      <c r="AF53" s="755"/>
      <c r="AG53" s="756"/>
      <c r="AH53" s="756"/>
      <c r="AI53" s="756"/>
      <c r="AJ53" s="757"/>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28"/>
      <c r="BK53" s="228"/>
      <c r="BL53" s="228"/>
      <c r="BM53" s="228"/>
      <c r="BN53" s="228"/>
      <c r="BO53" s="237"/>
      <c r="BP53" s="237"/>
      <c r="BQ53" s="234">
        <v>47</v>
      </c>
      <c r="BR53" s="23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6"/>
    </row>
    <row r="54" spans="1:131" ht="26.25" customHeight="1" x14ac:dyDescent="0.15">
      <c r="A54" s="234">
        <v>27</v>
      </c>
      <c r="B54" s="749"/>
      <c r="C54" s="750"/>
      <c r="D54" s="750"/>
      <c r="E54" s="750"/>
      <c r="F54" s="750"/>
      <c r="G54" s="750"/>
      <c r="H54" s="750"/>
      <c r="I54" s="750"/>
      <c r="J54" s="750"/>
      <c r="K54" s="750"/>
      <c r="L54" s="750"/>
      <c r="M54" s="750"/>
      <c r="N54" s="750"/>
      <c r="O54" s="750"/>
      <c r="P54" s="751"/>
      <c r="Q54" s="834"/>
      <c r="R54" s="835"/>
      <c r="S54" s="835"/>
      <c r="T54" s="835"/>
      <c r="U54" s="835"/>
      <c r="V54" s="835"/>
      <c r="W54" s="835"/>
      <c r="X54" s="835"/>
      <c r="Y54" s="835"/>
      <c r="Z54" s="835"/>
      <c r="AA54" s="835"/>
      <c r="AB54" s="835"/>
      <c r="AC54" s="835"/>
      <c r="AD54" s="835"/>
      <c r="AE54" s="836"/>
      <c r="AF54" s="755"/>
      <c r="AG54" s="756"/>
      <c r="AH54" s="756"/>
      <c r="AI54" s="756"/>
      <c r="AJ54" s="757"/>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28"/>
      <c r="BK54" s="228"/>
      <c r="BL54" s="228"/>
      <c r="BM54" s="228"/>
      <c r="BN54" s="228"/>
      <c r="BO54" s="237"/>
      <c r="BP54" s="237"/>
      <c r="BQ54" s="234">
        <v>48</v>
      </c>
      <c r="BR54" s="23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6"/>
    </row>
    <row r="55" spans="1:131" ht="26.25" customHeight="1" x14ac:dyDescent="0.15">
      <c r="A55" s="234">
        <v>28</v>
      </c>
      <c r="B55" s="749"/>
      <c r="C55" s="750"/>
      <c r="D55" s="750"/>
      <c r="E55" s="750"/>
      <c r="F55" s="750"/>
      <c r="G55" s="750"/>
      <c r="H55" s="750"/>
      <c r="I55" s="750"/>
      <c r="J55" s="750"/>
      <c r="K55" s="750"/>
      <c r="L55" s="750"/>
      <c r="M55" s="750"/>
      <c r="N55" s="750"/>
      <c r="O55" s="750"/>
      <c r="P55" s="751"/>
      <c r="Q55" s="834"/>
      <c r="R55" s="835"/>
      <c r="S55" s="835"/>
      <c r="T55" s="835"/>
      <c r="U55" s="835"/>
      <c r="V55" s="835"/>
      <c r="W55" s="835"/>
      <c r="X55" s="835"/>
      <c r="Y55" s="835"/>
      <c r="Z55" s="835"/>
      <c r="AA55" s="835"/>
      <c r="AB55" s="835"/>
      <c r="AC55" s="835"/>
      <c r="AD55" s="835"/>
      <c r="AE55" s="836"/>
      <c r="AF55" s="755"/>
      <c r="AG55" s="756"/>
      <c r="AH55" s="756"/>
      <c r="AI55" s="756"/>
      <c r="AJ55" s="757"/>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28"/>
      <c r="BK55" s="228"/>
      <c r="BL55" s="228"/>
      <c r="BM55" s="228"/>
      <c r="BN55" s="228"/>
      <c r="BO55" s="237"/>
      <c r="BP55" s="237"/>
      <c r="BQ55" s="234">
        <v>49</v>
      </c>
      <c r="BR55" s="23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6"/>
    </row>
    <row r="56" spans="1:131" ht="26.25" customHeight="1" x14ac:dyDescent="0.15">
      <c r="A56" s="234">
        <v>29</v>
      </c>
      <c r="B56" s="749"/>
      <c r="C56" s="750"/>
      <c r="D56" s="750"/>
      <c r="E56" s="750"/>
      <c r="F56" s="750"/>
      <c r="G56" s="750"/>
      <c r="H56" s="750"/>
      <c r="I56" s="750"/>
      <c r="J56" s="750"/>
      <c r="K56" s="750"/>
      <c r="L56" s="750"/>
      <c r="M56" s="750"/>
      <c r="N56" s="750"/>
      <c r="O56" s="750"/>
      <c r="P56" s="751"/>
      <c r="Q56" s="834"/>
      <c r="R56" s="835"/>
      <c r="S56" s="835"/>
      <c r="T56" s="835"/>
      <c r="U56" s="835"/>
      <c r="V56" s="835"/>
      <c r="W56" s="835"/>
      <c r="X56" s="835"/>
      <c r="Y56" s="835"/>
      <c r="Z56" s="835"/>
      <c r="AA56" s="835"/>
      <c r="AB56" s="835"/>
      <c r="AC56" s="835"/>
      <c r="AD56" s="835"/>
      <c r="AE56" s="836"/>
      <c r="AF56" s="755"/>
      <c r="AG56" s="756"/>
      <c r="AH56" s="756"/>
      <c r="AI56" s="756"/>
      <c r="AJ56" s="757"/>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28"/>
      <c r="BK56" s="228"/>
      <c r="BL56" s="228"/>
      <c r="BM56" s="228"/>
      <c r="BN56" s="228"/>
      <c r="BO56" s="237"/>
      <c r="BP56" s="237"/>
      <c r="BQ56" s="234">
        <v>50</v>
      </c>
      <c r="BR56" s="23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6"/>
    </row>
    <row r="57" spans="1:131" ht="26.25" customHeight="1" x14ac:dyDescent="0.15">
      <c r="A57" s="234">
        <v>30</v>
      </c>
      <c r="B57" s="749"/>
      <c r="C57" s="750"/>
      <c r="D57" s="750"/>
      <c r="E57" s="750"/>
      <c r="F57" s="750"/>
      <c r="G57" s="750"/>
      <c r="H57" s="750"/>
      <c r="I57" s="750"/>
      <c r="J57" s="750"/>
      <c r="K57" s="750"/>
      <c r="L57" s="750"/>
      <c r="M57" s="750"/>
      <c r="N57" s="750"/>
      <c r="O57" s="750"/>
      <c r="P57" s="751"/>
      <c r="Q57" s="834"/>
      <c r="R57" s="835"/>
      <c r="S57" s="835"/>
      <c r="T57" s="835"/>
      <c r="U57" s="835"/>
      <c r="V57" s="835"/>
      <c r="W57" s="835"/>
      <c r="X57" s="835"/>
      <c r="Y57" s="835"/>
      <c r="Z57" s="835"/>
      <c r="AA57" s="835"/>
      <c r="AB57" s="835"/>
      <c r="AC57" s="835"/>
      <c r="AD57" s="835"/>
      <c r="AE57" s="836"/>
      <c r="AF57" s="755"/>
      <c r="AG57" s="756"/>
      <c r="AH57" s="756"/>
      <c r="AI57" s="756"/>
      <c r="AJ57" s="757"/>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28"/>
      <c r="BK57" s="228"/>
      <c r="BL57" s="228"/>
      <c r="BM57" s="228"/>
      <c r="BN57" s="228"/>
      <c r="BO57" s="237"/>
      <c r="BP57" s="237"/>
      <c r="BQ57" s="234">
        <v>51</v>
      </c>
      <c r="BR57" s="23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6"/>
    </row>
    <row r="58" spans="1:131" ht="26.25" customHeight="1" x14ac:dyDescent="0.15">
      <c r="A58" s="234">
        <v>31</v>
      </c>
      <c r="B58" s="749"/>
      <c r="C58" s="750"/>
      <c r="D58" s="750"/>
      <c r="E58" s="750"/>
      <c r="F58" s="750"/>
      <c r="G58" s="750"/>
      <c r="H58" s="750"/>
      <c r="I58" s="750"/>
      <c r="J58" s="750"/>
      <c r="K58" s="750"/>
      <c r="L58" s="750"/>
      <c r="M58" s="750"/>
      <c r="N58" s="750"/>
      <c r="O58" s="750"/>
      <c r="P58" s="751"/>
      <c r="Q58" s="834"/>
      <c r="R58" s="835"/>
      <c r="S58" s="835"/>
      <c r="T58" s="835"/>
      <c r="U58" s="835"/>
      <c r="V58" s="835"/>
      <c r="W58" s="835"/>
      <c r="X58" s="835"/>
      <c r="Y58" s="835"/>
      <c r="Z58" s="835"/>
      <c r="AA58" s="835"/>
      <c r="AB58" s="835"/>
      <c r="AC58" s="835"/>
      <c r="AD58" s="835"/>
      <c r="AE58" s="836"/>
      <c r="AF58" s="755"/>
      <c r="AG58" s="756"/>
      <c r="AH58" s="756"/>
      <c r="AI58" s="756"/>
      <c r="AJ58" s="757"/>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28"/>
      <c r="BK58" s="228"/>
      <c r="BL58" s="228"/>
      <c r="BM58" s="228"/>
      <c r="BN58" s="228"/>
      <c r="BO58" s="237"/>
      <c r="BP58" s="237"/>
      <c r="BQ58" s="234">
        <v>52</v>
      </c>
      <c r="BR58" s="23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6"/>
    </row>
    <row r="59" spans="1:131" ht="26.25" customHeight="1" x14ac:dyDescent="0.15">
      <c r="A59" s="234">
        <v>32</v>
      </c>
      <c r="B59" s="749"/>
      <c r="C59" s="750"/>
      <c r="D59" s="750"/>
      <c r="E59" s="750"/>
      <c r="F59" s="750"/>
      <c r="G59" s="750"/>
      <c r="H59" s="750"/>
      <c r="I59" s="750"/>
      <c r="J59" s="750"/>
      <c r="K59" s="750"/>
      <c r="L59" s="750"/>
      <c r="M59" s="750"/>
      <c r="N59" s="750"/>
      <c r="O59" s="750"/>
      <c r="P59" s="751"/>
      <c r="Q59" s="834"/>
      <c r="R59" s="835"/>
      <c r="S59" s="835"/>
      <c r="T59" s="835"/>
      <c r="U59" s="835"/>
      <c r="V59" s="835"/>
      <c r="W59" s="835"/>
      <c r="X59" s="835"/>
      <c r="Y59" s="835"/>
      <c r="Z59" s="835"/>
      <c r="AA59" s="835"/>
      <c r="AB59" s="835"/>
      <c r="AC59" s="835"/>
      <c r="AD59" s="835"/>
      <c r="AE59" s="836"/>
      <c r="AF59" s="755"/>
      <c r="AG59" s="756"/>
      <c r="AH59" s="756"/>
      <c r="AI59" s="756"/>
      <c r="AJ59" s="757"/>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28"/>
      <c r="BK59" s="228"/>
      <c r="BL59" s="228"/>
      <c r="BM59" s="228"/>
      <c r="BN59" s="228"/>
      <c r="BO59" s="237"/>
      <c r="BP59" s="237"/>
      <c r="BQ59" s="234">
        <v>53</v>
      </c>
      <c r="BR59" s="23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6"/>
    </row>
    <row r="60" spans="1:131" ht="26.25" customHeight="1" x14ac:dyDescent="0.15">
      <c r="A60" s="234">
        <v>33</v>
      </c>
      <c r="B60" s="749"/>
      <c r="C60" s="750"/>
      <c r="D60" s="750"/>
      <c r="E60" s="750"/>
      <c r="F60" s="750"/>
      <c r="G60" s="750"/>
      <c r="H60" s="750"/>
      <c r="I60" s="750"/>
      <c r="J60" s="750"/>
      <c r="K60" s="750"/>
      <c r="L60" s="750"/>
      <c r="M60" s="750"/>
      <c r="N60" s="750"/>
      <c r="O60" s="750"/>
      <c r="P60" s="751"/>
      <c r="Q60" s="834"/>
      <c r="R60" s="835"/>
      <c r="S60" s="835"/>
      <c r="T60" s="835"/>
      <c r="U60" s="835"/>
      <c r="V60" s="835"/>
      <c r="W60" s="835"/>
      <c r="X60" s="835"/>
      <c r="Y60" s="835"/>
      <c r="Z60" s="835"/>
      <c r="AA60" s="835"/>
      <c r="AB60" s="835"/>
      <c r="AC60" s="835"/>
      <c r="AD60" s="835"/>
      <c r="AE60" s="836"/>
      <c r="AF60" s="755"/>
      <c r="AG60" s="756"/>
      <c r="AH60" s="756"/>
      <c r="AI60" s="756"/>
      <c r="AJ60" s="757"/>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28"/>
      <c r="BK60" s="228"/>
      <c r="BL60" s="228"/>
      <c r="BM60" s="228"/>
      <c r="BN60" s="228"/>
      <c r="BO60" s="237"/>
      <c r="BP60" s="237"/>
      <c r="BQ60" s="234">
        <v>54</v>
      </c>
      <c r="BR60" s="23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6"/>
    </row>
    <row r="61" spans="1:131" ht="26.25" customHeight="1" thickBot="1" x14ac:dyDescent="0.2">
      <c r="A61" s="234">
        <v>34</v>
      </c>
      <c r="B61" s="749"/>
      <c r="C61" s="750"/>
      <c r="D61" s="750"/>
      <c r="E61" s="750"/>
      <c r="F61" s="750"/>
      <c r="G61" s="750"/>
      <c r="H61" s="750"/>
      <c r="I61" s="750"/>
      <c r="J61" s="750"/>
      <c r="K61" s="750"/>
      <c r="L61" s="750"/>
      <c r="M61" s="750"/>
      <c r="N61" s="750"/>
      <c r="O61" s="750"/>
      <c r="P61" s="751"/>
      <c r="Q61" s="834"/>
      <c r="R61" s="835"/>
      <c r="S61" s="835"/>
      <c r="T61" s="835"/>
      <c r="U61" s="835"/>
      <c r="V61" s="835"/>
      <c r="W61" s="835"/>
      <c r="X61" s="835"/>
      <c r="Y61" s="835"/>
      <c r="Z61" s="835"/>
      <c r="AA61" s="835"/>
      <c r="AB61" s="835"/>
      <c r="AC61" s="835"/>
      <c r="AD61" s="835"/>
      <c r="AE61" s="836"/>
      <c r="AF61" s="755"/>
      <c r="AG61" s="756"/>
      <c r="AH61" s="756"/>
      <c r="AI61" s="756"/>
      <c r="AJ61" s="757"/>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28"/>
      <c r="BK61" s="228"/>
      <c r="BL61" s="228"/>
      <c r="BM61" s="228"/>
      <c r="BN61" s="228"/>
      <c r="BO61" s="237"/>
      <c r="BP61" s="237"/>
      <c r="BQ61" s="234">
        <v>55</v>
      </c>
      <c r="BR61" s="23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6"/>
    </row>
    <row r="62" spans="1:131" ht="26.25" customHeight="1" x14ac:dyDescent="0.15">
      <c r="A62" s="234">
        <v>35</v>
      </c>
      <c r="B62" s="749"/>
      <c r="C62" s="750"/>
      <c r="D62" s="750"/>
      <c r="E62" s="750"/>
      <c r="F62" s="750"/>
      <c r="G62" s="750"/>
      <c r="H62" s="750"/>
      <c r="I62" s="750"/>
      <c r="J62" s="750"/>
      <c r="K62" s="750"/>
      <c r="L62" s="750"/>
      <c r="M62" s="750"/>
      <c r="N62" s="750"/>
      <c r="O62" s="750"/>
      <c r="P62" s="751"/>
      <c r="Q62" s="834"/>
      <c r="R62" s="835"/>
      <c r="S62" s="835"/>
      <c r="T62" s="835"/>
      <c r="U62" s="835"/>
      <c r="V62" s="835"/>
      <c r="W62" s="835"/>
      <c r="X62" s="835"/>
      <c r="Y62" s="835"/>
      <c r="Z62" s="835"/>
      <c r="AA62" s="835"/>
      <c r="AB62" s="835"/>
      <c r="AC62" s="835"/>
      <c r="AD62" s="835"/>
      <c r="AE62" s="836"/>
      <c r="AF62" s="755"/>
      <c r="AG62" s="756"/>
      <c r="AH62" s="756"/>
      <c r="AI62" s="756"/>
      <c r="AJ62" s="757"/>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412</v>
      </c>
      <c r="BK62" s="808"/>
      <c r="BL62" s="808"/>
      <c r="BM62" s="808"/>
      <c r="BN62" s="809"/>
      <c r="BO62" s="237"/>
      <c r="BP62" s="237"/>
      <c r="BQ62" s="234">
        <v>56</v>
      </c>
      <c r="BR62" s="23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6"/>
    </row>
    <row r="63" spans="1:131" ht="26.25" customHeight="1" thickBot="1" x14ac:dyDescent="0.2">
      <c r="A63" s="236" t="s">
        <v>390</v>
      </c>
      <c r="B63" s="789" t="s">
        <v>413</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8486</v>
      </c>
      <c r="AG63" s="843"/>
      <c r="AH63" s="843"/>
      <c r="AI63" s="843"/>
      <c r="AJ63" s="844"/>
      <c r="AK63" s="845"/>
      <c r="AL63" s="840"/>
      <c r="AM63" s="840"/>
      <c r="AN63" s="840"/>
      <c r="AO63" s="840"/>
      <c r="AP63" s="843">
        <f>SUM(AP31:AT35)</f>
        <v>29654</v>
      </c>
      <c r="AQ63" s="843"/>
      <c r="AR63" s="843"/>
      <c r="AS63" s="843"/>
      <c r="AT63" s="843"/>
      <c r="AU63" s="843">
        <f>SUM(AU31:AY35)</f>
        <v>10324</v>
      </c>
      <c r="AV63" s="843"/>
      <c r="AW63" s="843"/>
      <c r="AX63" s="843"/>
      <c r="AY63" s="843"/>
      <c r="AZ63" s="847"/>
      <c r="BA63" s="847"/>
      <c r="BB63" s="847"/>
      <c r="BC63" s="847"/>
      <c r="BD63" s="847"/>
      <c r="BE63" s="848"/>
      <c r="BF63" s="848"/>
      <c r="BG63" s="848"/>
      <c r="BH63" s="848"/>
      <c r="BI63" s="849"/>
      <c r="BJ63" s="850" t="s">
        <v>392</v>
      </c>
      <c r="BK63" s="851"/>
      <c r="BL63" s="851"/>
      <c r="BM63" s="851"/>
      <c r="BN63" s="852"/>
      <c r="BO63" s="237"/>
      <c r="BP63" s="237"/>
      <c r="BQ63" s="234">
        <v>57</v>
      </c>
      <c r="BR63" s="23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6"/>
    </row>
    <row r="66" spans="1:131" ht="26.25" customHeight="1" x14ac:dyDescent="0.15">
      <c r="A66" s="729" t="s">
        <v>415</v>
      </c>
      <c r="B66" s="730"/>
      <c r="C66" s="730"/>
      <c r="D66" s="730"/>
      <c r="E66" s="730"/>
      <c r="F66" s="730"/>
      <c r="G66" s="730"/>
      <c r="H66" s="730"/>
      <c r="I66" s="730"/>
      <c r="J66" s="730"/>
      <c r="K66" s="730"/>
      <c r="L66" s="730"/>
      <c r="M66" s="730"/>
      <c r="N66" s="730"/>
      <c r="O66" s="730"/>
      <c r="P66" s="731"/>
      <c r="Q66" s="725" t="s">
        <v>395</v>
      </c>
      <c r="R66" s="721"/>
      <c r="S66" s="721"/>
      <c r="T66" s="721"/>
      <c r="U66" s="722"/>
      <c r="V66" s="725" t="s">
        <v>416</v>
      </c>
      <c r="W66" s="721"/>
      <c r="X66" s="721"/>
      <c r="Y66" s="721"/>
      <c r="Z66" s="722"/>
      <c r="AA66" s="725" t="s">
        <v>417</v>
      </c>
      <c r="AB66" s="721"/>
      <c r="AC66" s="721"/>
      <c r="AD66" s="721"/>
      <c r="AE66" s="722"/>
      <c r="AF66" s="853" t="s">
        <v>418</v>
      </c>
      <c r="AG66" s="814"/>
      <c r="AH66" s="814"/>
      <c r="AI66" s="814"/>
      <c r="AJ66" s="854"/>
      <c r="AK66" s="725" t="s">
        <v>419</v>
      </c>
      <c r="AL66" s="730"/>
      <c r="AM66" s="730"/>
      <c r="AN66" s="730"/>
      <c r="AO66" s="731"/>
      <c r="AP66" s="725" t="s">
        <v>420</v>
      </c>
      <c r="AQ66" s="721"/>
      <c r="AR66" s="721"/>
      <c r="AS66" s="721"/>
      <c r="AT66" s="722"/>
      <c r="AU66" s="725" t="s">
        <v>421</v>
      </c>
      <c r="AV66" s="721"/>
      <c r="AW66" s="721"/>
      <c r="AX66" s="721"/>
      <c r="AY66" s="722"/>
      <c r="AZ66" s="725" t="s">
        <v>377</v>
      </c>
      <c r="BA66" s="721"/>
      <c r="BB66" s="721"/>
      <c r="BC66" s="721"/>
      <c r="BD66" s="727"/>
      <c r="BE66" s="237"/>
      <c r="BF66" s="237"/>
      <c r="BG66" s="237"/>
      <c r="BH66" s="237"/>
      <c r="BI66" s="237"/>
      <c r="BJ66" s="237"/>
      <c r="BK66" s="237"/>
      <c r="BL66" s="237"/>
      <c r="BM66" s="237"/>
      <c r="BN66" s="237"/>
      <c r="BO66" s="237"/>
      <c r="BP66" s="237"/>
      <c r="BQ66" s="234">
        <v>60</v>
      </c>
      <c r="BR66" s="239"/>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26"/>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5"/>
      <c r="AG67" s="817"/>
      <c r="AH67" s="817"/>
      <c r="AI67" s="817"/>
      <c r="AJ67" s="856"/>
      <c r="AK67" s="857"/>
      <c r="AL67" s="733"/>
      <c r="AM67" s="733"/>
      <c r="AN67" s="733"/>
      <c r="AO67" s="734"/>
      <c r="AP67" s="726"/>
      <c r="AQ67" s="723"/>
      <c r="AR67" s="723"/>
      <c r="AS67" s="723"/>
      <c r="AT67" s="724"/>
      <c r="AU67" s="726"/>
      <c r="AV67" s="723"/>
      <c r="AW67" s="723"/>
      <c r="AX67" s="723"/>
      <c r="AY67" s="724"/>
      <c r="AZ67" s="726"/>
      <c r="BA67" s="723"/>
      <c r="BB67" s="723"/>
      <c r="BC67" s="723"/>
      <c r="BD67" s="728"/>
      <c r="BE67" s="237"/>
      <c r="BF67" s="237"/>
      <c r="BG67" s="237"/>
      <c r="BH67" s="237"/>
      <c r="BI67" s="237"/>
      <c r="BJ67" s="237"/>
      <c r="BK67" s="237"/>
      <c r="BL67" s="237"/>
      <c r="BM67" s="237"/>
      <c r="BN67" s="237"/>
      <c r="BO67" s="237"/>
      <c r="BP67" s="237"/>
      <c r="BQ67" s="234">
        <v>61</v>
      </c>
      <c r="BR67" s="239"/>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26"/>
    </row>
    <row r="68" spans="1:131" ht="26.25" customHeight="1" thickTop="1" x14ac:dyDescent="0.15">
      <c r="A68" s="232">
        <v>1</v>
      </c>
      <c r="B68" s="868" t="s">
        <v>578</v>
      </c>
      <c r="C68" s="869"/>
      <c r="D68" s="869"/>
      <c r="E68" s="869"/>
      <c r="F68" s="869"/>
      <c r="G68" s="869"/>
      <c r="H68" s="869"/>
      <c r="I68" s="869"/>
      <c r="J68" s="869"/>
      <c r="K68" s="869"/>
      <c r="L68" s="869"/>
      <c r="M68" s="869"/>
      <c r="N68" s="869"/>
      <c r="O68" s="869"/>
      <c r="P68" s="870"/>
      <c r="Q68" s="871">
        <v>7170</v>
      </c>
      <c r="R68" s="865"/>
      <c r="S68" s="865"/>
      <c r="T68" s="865"/>
      <c r="U68" s="865"/>
      <c r="V68" s="865">
        <v>7083</v>
      </c>
      <c r="W68" s="865"/>
      <c r="X68" s="865"/>
      <c r="Y68" s="865"/>
      <c r="Z68" s="865"/>
      <c r="AA68" s="865">
        <v>87</v>
      </c>
      <c r="AB68" s="865"/>
      <c r="AC68" s="865"/>
      <c r="AD68" s="865"/>
      <c r="AE68" s="865"/>
      <c r="AF68" s="865">
        <v>87</v>
      </c>
      <c r="AG68" s="865"/>
      <c r="AH68" s="865"/>
      <c r="AI68" s="865"/>
      <c r="AJ68" s="865"/>
      <c r="AK68" s="865">
        <v>2533</v>
      </c>
      <c r="AL68" s="865"/>
      <c r="AM68" s="865"/>
      <c r="AN68" s="865"/>
      <c r="AO68" s="865"/>
      <c r="AP68" s="865"/>
      <c r="AQ68" s="865"/>
      <c r="AR68" s="865"/>
      <c r="AS68" s="865"/>
      <c r="AT68" s="865"/>
      <c r="AU68" s="865"/>
      <c r="AV68" s="865"/>
      <c r="AW68" s="865"/>
      <c r="AX68" s="865"/>
      <c r="AY68" s="865"/>
      <c r="AZ68" s="866"/>
      <c r="BA68" s="866"/>
      <c r="BB68" s="866"/>
      <c r="BC68" s="866"/>
      <c r="BD68" s="867"/>
      <c r="BE68" s="237"/>
      <c r="BF68" s="237"/>
      <c r="BG68" s="237"/>
      <c r="BH68" s="237"/>
      <c r="BI68" s="237"/>
      <c r="BJ68" s="237"/>
      <c r="BK68" s="237"/>
      <c r="BL68" s="237"/>
      <c r="BM68" s="237"/>
      <c r="BN68" s="237"/>
      <c r="BO68" s="237"/>
      <c r="BP68" s="237"/>
      <c r="BQ68" s="234">
        <v>62</v>
      </c>
      <c r="BR68" s="239"/>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26"/>
    </row>
    <row r="69" spans="1:131" ht="26.25" customHeight="1" x14ac:dyDescent="0.15">
      <c r="A69" s="234">
        <v>2</v>
      </c>
      <c r="B69" s="872" t="s">
        <v>579</v>
      </c>
      <c r="C69" s="873"/>
      <c r="D69" s="873"/>
      <c r="E69" s="873"/>
      <c r="F69" s="873"/>
      <c r="G69" s="873"/>
      <c r="H69" s="873"/>
      <c r="I69" s="873"/>
      <c r="J69" s="873"/>
      <c r="K69" s="873"/>
      <c r="L69" s="873"/>
      <c r="M69" s="873"/>
      <c r="N69" s="873"/>
      <c r="O69" s="873"/>
      <c r="P69" s="874"/>
      <c r="Q69" s="875">
        <v>82</v>
      </c>
      <c r="R69" s="829"/>
      <c r="S69" s="829"/>
      <c r="T69" s="829"/>
      <c r="U69" s="829"/>
      <c r="V69" s="829">
        <v>64</v>
      </c>
      <c r="W69" s="829"/>
      <c r="X69" s="829"/>
      <c r="Y69" s="829"/>
      <c r="Z69" s="829"/>
      <c r="AA69" s="829">
        <v>19</v>
      </c>
      <c r="AB69" s="829"/>
      <c r="AC69" s="829"/>
      <c r="AD69" s="829"/>
      <c r="AE69" s="829"/>
      <c r="AF69" s="829">
        <v>19</v>
      </c>
      <c r="AG69" s="829"/>
      <c r="AH69" s="829"/>
      <c r="AI69" s="829"/>
      <c r="AJ69" s="829"/>
      <c r="AK69" s="829"/>
      <c r="AL69" s="829"/>
      <c r="AM69" s="829"/>
      <c r="AN69" s="829"/>
      <c r="AO69" s="829"/>
      <c r="AP69" s="829"/>
      <c r="AQ69" s="829"/>
      <c r="AR69" s="829"/>
      <c r="AS69" s="829"/>
      <c r="AT69" s="829"/>
      <c r="AU69" s="829"/>
      <c r="AV69" s="829"/>
      <c r="AW69" s="829"/>
      <c r="AX69" s="829"/>
      <c r="AY69" s="829"/>
      <c r="AZ69" s="831"/>
      <c r="BA69" s="831"/>
      <c r="BB69" s="831"/>
      <c r="BC69" s="831"/>
      <c r="BD69" s="832"/>
      <c r="BE69" s="237"/>
      <c r="BF69" s="237"/>
      <c r="BG69" s="237"/>
      <c r="BH69" s="237"/>
      <c r="BI69" s="237"/>
      <c r="BJ69" s="237"/>
      <c r="BK69" s="237"/>
      <c r="BL69" s="237"/>
      <c r="BM69" s="237"/>
      <c r="BN69" s="237"/>
      <c r="BO69" s="237"/>
      <c r="BP69" s="237"/>
      <c r="BQ69" s="234">
        <v>63</v>
      </c>
      <c r="BR69" s="239"/>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26"/>
    </row>
    <row r="70" spans="1:131" ht="26.25" customHeight="1" x14ac:dyDescent="0.15">
      <c r="A70" s="234">
        <v>3</v>
      </c>
      <c r="B70" s="872" t="s">
        <v>580</v>
      </c>
      <c r="C70" s="873"/>
      <c r="D70" s="873"/>
      <c r="E70" s="873"/>
      <c r="F70" s="873"/>
      <c r="G70" s="873"/>
      <c r="H70" s="873"/>
      <c r="I70" s="873"/>
      <c r="J70" s="873"/>
      <c r="K70" s="873"/>
      <c r="L70" s="873"/>
      <c r="M70" s="873"/>
      <c r="N70" s="873"/>
      <c r="O70" s="873"/>
      <c r="P70" s="874"/>
      <c r="Q70" s="875">
        <v>146</v>
      </c>
      <c r="R70" s="829"/>
      <c r="S70" s="829"/>
      <c r="T70" s="829"/>
      <c r="U70" s="829"/>
      <c r="V70" s="829">
        <v>135</v>
      </c>
      <c r="W70" s="829"/>
      <c r="X70" s="829"/>
      <c r="Y70" s="829"/>
      <c r="Z70" s="829"/>
      <c r="AA70" s="829">
        <v>11</v>
      </c>
      <c r="AB70" s="829"/>
      <c r="AC70" s="829"/>
      <c r="AD70" s="829"/>
      <c r="AE70" s="829"/>
      <c r="AF70" s="829">
        <v>11</v>
      </c>
      <c r="AG70" s="829"/>
      <c r="AH70" s="829"/>
      <c r="AI70" s="829"/>
      <c r="AJ70" s="829"/>
      <c r="AK70" s="829">
        <v>32</v>
      </c>
      <c r="AL70" s="829"/>
      <c r="AM70" s="829"/>
      <c r="AN70" s="829"/>
      <c r="AO70" s="829"/>
      <c r="AP70" s="829"/>
      <c r="AQ70" s="829"/>
      <c r="AR70" s="829"/>
      <c r="AS70" s="829"/>
      <c r="AT70" s="829"/>
      <c r="AU70" s="829"/>
      <c r="AV70" s="829"/>
      <c r="AW70" s="829"/>
      <c r="AX70" s="829"/>
      <c r="AY70" s="829"/>
      <c r="AZ70" s="831"/>
      <c r="BA70" s="831"/>
      <c r="BB70" s="831"/>
      <c r="BC70" s="831"/>
      <c r="BD70" s="832"/>
      <c r="BE70" s="237"/>
      <c r="BF70" s="237"/>
      <c r="BG70" s="237"/>
      <c r="BH70" s="237"/>
      <c r="BI70" s="237"/>
      <c r="BJ70" s="237"/>
      <c r="BK70" s="237"/>
      <c r="BL70" s="237"/>
      <c r="BM70" s="237"/>
      <c r="BN70" s="237"/>
      <c r="BO70" s="237"/>
      <c r="BP70" s="237"/>
      <c r="BQ70" s="234">
        <v>64</v>
      </c>
      <c r="BR70" s="239"/>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26"/>
    </row>
    <row r="71" spans="1:131" ht="26.25" customHeight="1" x14ac:dyDescent="0.15">
      <c r="A71" s="234">
        <v>4</v>
      </c>
      <c r="B71" s="872" t="s">
        <v>581</v>
      </c>
      <c r="C71" s="873"/>
      <c r="D71" s="873"/>
      <c r="E71" s="873"/>
      <c r="F71" s="873"/>
      <c r="G71" s="873"/>
      <c r="H71" s="873"/>
      <c r="I71" s="873"/>
      <c r="J71" s="873"/>
      <c r="K71" s="873"/>
      <c r="L71" s="873"/>
      <c r="M71" s="873"/>
      <c r="N71" s="873"/>
      <c r="O71" s="873"/>
      <c r="P71" s="874"/>
      <c r="Q71" s="875">
        <v>542</v>
      </c>
      <c r="R71" s="829"/>
      <c r="S71" s="829"/>
      <c r="T71" s="829"/>
      <c r="U71" s="829"/>
      <c r="V71" s="829">
        <v>507</v>
      </c>
      <c r="W71" s="829"/>
      <c r="X71" s="829"/>
      <c r="Y71" s="829"/>
      <c r="Z71" s="829"/>
      <c r="AA71" s="829">
        <v>35</v>
      </c>
      <c r="AB71" s="829"/>
      <c r="AC71" s="829"/>
      <c r="AD71" s="829"/>
      <c r="AE71" s="829"/>
      <c r="AF71" s="829">
        <v>35</v>
      </c>
      <c r="AG71" s="829"/>
      <c r="AH71" s="829"/>
      <c r="AI71" s="829"/>
      <c r="AJ71" s="829"/>
      <c r="AK71" s="829"/>
      <c r="AL71" s="829"/>
      <c r="AM71" s="829"/>
      <c r="AN71" s="829"/>
      <c r="AO71" s="829"/>
      <c r="AP71" s="829"/>
      <c r="AQ71" s="829"/>
      <c r="AR71" s="829"/>
      <c r="AS71" s="829"/>
      <c r="AT71" s="829"/>
      <c r="AU71" s="829"/>
      <c r="AV71" s="829"/>
      <c r="AW71" s="829"/>
      <c r="AX71" s="829"/>
      <c r="AY71" s="829"/>
      <c r="AZ71" s="831"/>
      <c r="BA71" s="831"/>
      <c r="BB71" s="831"/>
      <c r="BC71" s="831"/>
      <c r="BD71" s="832"/>
      <c r="BE71" s="237"/>
      <c r="BF71" s="237"/>
      <c r="BG71" s="237"/>
      <c r="BH71" s="237"/>
      <c r="BI71" s="237"/>
      <c r="BJ71" s="237"/>
      <c r="BK71" s="237"/>
      <c r="BL71" s="237"/>
      <c r="BM71" s="237"/>
      <c r="BN71" s="237"/>
      <c r="BO71" s="237"/>
      <c r="BP71" s="237"/>
      <c r="BQ71" s="234">
        <v>65</v>
      </c>
      <c r="BR71" s="239"/>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26"/>
    </row>
    <row r="72" spans="1:131" ht="26.25" customHeight="1" x14ac:dyDescent="0.15">
      <c r="A72" s="234">
        <v>5</v>
      </c>
      <c r="B72" s="872" t="s">
        <v>582</v>
      </c>
      <c r="C72" s="873"/>
      <c r="D72" s="873"/>
      <c r="E72" s="873"/>
      <c r="F72" s="873"/>
      <c r="G72" s="873"/>
      <c r="H72" s="873"/>
      <c r="I72" s="873"/>
      <c r="J72" s="873"/>
      <c r="K72" s="873"/>
      <c r="L72" s="873"/>
      <c r="M72" s="873"/>
      <c r="N72" s="873"/>
      <c r="O72" s="873"/>
      <c r="P72" s="874"/>
      <c r="Q72" s="875">
        <v>154466</v>
      </c>
      <c r="R72" s="829"/>
      <c r="S72" s="829"/>
      <c r="T72" s="829"/>
      <c r="U72" s="829"/>
      <c r="V72" s="829">
        <v>151330</v>
      </c>
      <c r="W72" s="829"/>
      <c r="X72" s="829"/>
      <c r="Y72" s="829"/>
      <c r="Z72" s="829"/>
      <c r="AA72" s="829">
        <v>3136</v>
      </c>
      <c r="AB72" s="829"/>
      <c r="AC72" s="829"/>
      <c r="AD72" s="829"/>
      <c r="AE72" s="829"/>
      <c r="AF72" s="829">
        <v>3136</v>
      </c>
      <c r="AG72" s="829"/>
      <c r="AH72" s="829"/>
      <c r="AI72" s="829"/>
      <c r="AJ72" s="829"/>
      <c r="AK72" s="829">
        <v>668</v>
      </c>
      <c r="AL72" s="829"/>
      <c r="AM72" s="829"/>
      <c r="AN72" s="829"/>
      <c r="AO72" s="829"/>
      <c r="AP72" s="829"/>
      <c r="AQ72" s="829"/>
      <c r="AR72" s="829"/>
      <c r="AS72" s="829"/>
      <c r="AT72" s="829"/>
      <c r="AU72" s="829"/>
      <c r="AV72" s="829"/>
      <c r="AW72" s="829"/>
      <c r="AX72" s="829"/>
      <c r="AY72" s="829"/>
      <c r="AZ72" s="831"/>
      <c r="BA72" s="831"/>
      <c r="BB72" s="831"/>
      <c r="BC72" s="831"/>
      <c r="BD72" s="832"/>
      <c r="BE72" s="237"/>
      <c r="BF72" s="237"/>
      <c r="BG72" s="237"/>
      <c r="BH72" s="237"/>
      <c r="BI72" s="237"/>
      <c r="BJ72" s="237"/>
      <c r="BK72" s="237"/>
      <c r="BL72" s="237"/>
      <c r="BM72" s="237"/>
      <c r="BN72" s="237"/>
      <c r="BO72" s="237"/>
      <c r="BP72" s="237"/>
      <c r="BQ72" s="234">
        <v>66</v>
      </c>
      <c r="BR72" s="239"/>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26"/>
    </row>
    <row r="73" spans="1:131" ht="26.25" customHeight="1" x14ac:dyDescent="0.15">
      <c r="A73" s="234">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1"/>
      <c r="BA73" s="831"/>
      <c r="BB73" s="831"/>
      <c r="BC73" s="831"/>
      <c r="BD73" s="832"/>
      <c r="BE73" s="237"/>
      <c r="BF73" s="237"/>
      <c r="BG73" s="237"/>
      <c r="BH73" s="237"/>
      <c r="BI73" s="237"/>
      <c r="BJ73" s="237"/>
      <c r="BK73" s="237"/>
      <c r="BL73" s="237"/>
      <c r="BM73" s="237"/>
      <c r="BN73" s="237"/>
      <c r="BO73" s="237"/>
      <c r="BP73" s="237"/>
      <c r="BQ73" s="234">
        <v>67</v>
      </c>
      <c r="BR73" s="239"/>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26"/>
    </row>
    <row r="74" spans="1:131" ht="26.25" customHeight="1" x14ac:dyDescent="0.15">
      <c r="A74" s="234">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1"/>
      <c r="BA74" s="831"/>
      <c r="BB74" s="831"/>
      <c r="BC74" s="831"/>
      <c r="BD74" s="832"/>
      <c r="BE74" s="237"/>
      <c r="BF74" s="237"/>
      <c r="BG74" s="237"/>
      <c r="BH74" s="237"/>
      <c r="BI74" s="237"/>
      <c r="BJ74" s="237"/>
      <c r="BK74" s="237"/>
      <c r="BL74" s="237"/>
      <c r="BM74" s="237"/>
      <c r="BN74" s="237"/>
      <c r="BO74" s="237"/>
      <c r="BP74" s="237"/>
      <c r="BQ74" s="234">
        <v>68</v>
      </c>
      <c r="BR74" s="239"/>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26"/>
    </row>
    <row r="75" spans="1:131" ht="26.25" customHeight="1" x14ac:dyDescent="0.15">
      <c r="A75" s="234">
        <v>8</v>
      </c>
      <c r="B75" s="872"/>
      <c r="C75" s="873"/>
      <c r="D75" s="873"/>
      <c r="E75" s="873"/>
      <c r="F75" s="873"/>
      <c r="G75" s="873"/>
      <c r="H75" s="873"/>
      <c r="I75" s="873"/>
      <c r="J75" s="873"/>
      <c r="K75" s="873"/>
      <c r="L75" s="873"/>
      <c r="M75" s="873"/>
      <c r="N75" s="873"/>
      <c r="O75" s="873"/>
      <c r="P75" s="874"/>
      <c r="Q75" s="876"/>
      <c r="R75" s="877"/>
      <c r="S75" s="877"/>
      <c r="T75" s="877"/>
      <c r="U75" s="833"/>
      <c r="V75" s="878"/>
      <c r="W75" s="877"/>
      <c r="X75" s="877"/>
      <c r="Y75" s="877"/>
      <c r="Z75" s="833"/>
      <c r="AA75" s="878"/>
      <c r="AB75" s="877"/>
      <c r="AC75" s="877"/>
      <c r="AD75" s="877"/>
      <c r="AE75" s="833"/>
      <c r="AF75" s="878"/>
      <c r="AG75" s="877"/>
      <c r="AH75" s="877"/>
      <c r="AI75" s="877"/>
      <c r="AJ75" s="833"/>
      <c r="AK75" s="878"/>
      <c r="AL75" s="877"/>
      <c r="AM75" s="877"/>
      <c r="AN75" s="877"/>
      <c r="AO75" s="833"/>
      <c r="AP75" s="878"/>
      <c r="AQ75" s="877"/>
      <c r="AR75" s="877"/>
      <c r="AS75" s="877"/>
      <c r="AT75" s="833"/>
      <c r="AU75" s="878"/>
      <c r="AV75" s="877"/>
      <c r="AW75" s="877"/>
      <c r="AX75" s="877"/>
      <c r="AY75" s="833"/>
      <c r="AZ75" s="831"/>
      <c r="BA75" s="831"/>
      <c r="BB75" s="831"/>
      <c r="BC75" s="831"/>
      <c r="BD75" s="832"/>
      <c r="BE75" s="237"/>
      <c r="BF75" s="237"/>
      <c r="BG75" s="237"/>
      <c r="BH75" s="237"/>
      <c r="BI75" s="237"/>
      <c r="BJ75" s="237"/>
      <c r="BK75" s="237"/>
      <c r="BL75" s="237"/>
      <c r="BM75" s="237"/>
      <c r="BN75" s="237"/>
      <c r="BO75" s="237"/>
      <c r="BP75" s="237"/>
      <c r="BQ75" s="234">
        <v>69</v>
      </c>
      <c r="BR75" s="239"/>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26"/>
    </row>
    <row r="76" spans="1:131" ht="26.25" customHeight="1" x14ac:dyDescent="0.15">
      <c r="A76" s="234">
        <v>9</v>
      </c>
      <c r="B76" s="872"/>
      <c r="C76" s="873"/>
      <c r="D76" s="873"/>
      <c r="E76" s="873"/>
      <c r="F76" s="873"/>
      <c r="G76" s="873"/>
      <c r="H76" s="873"/>
      <c r="I76" s="873"/>
      <c r="J76" s="873"/>
      <c r="K76" s="873"/>
      <c r="L76" s="873"/>
      <c r="M76" s="873"/>
      <c r="N76" s="873"/>
      <c r="O76" s="873"/>
      <c r="P76" s="874"/>
      <c r="Q76" s="876"/>
      <c r="R76" s="877"/>
      <c r="S76" s="877"/>
      <c r="T76" s="877"/>
      <c r="U76" s="833"/>
      <c r="V76" s="878"/>
      <c r="W76" s="877"/>
      <c r="X76" s="877"/>
      <c r="Y76" s="877"/>
      <c r="Z76" s="833"/>
      <c r="AA76" s="878"/>
      <c r="AB76" s="877"/>
      <c r="AC76" s="877"/>
      <c r="AD76" s="877"/>
      <c r="AE76" s="833"/>
      <c r="AF76" s="878"/>
      <c r="AG76" s="877"/>
      <c r="AH76" s="877"/>
      <c r="AI76" s="877"/>
      <c r="AJ76" s="833"/>
      <c r="AK76" s="878"/>
      <c r="AL76" s="877"/>
      <c r="AM76" s="877"/>
      <c r="AN76" s="877"/>
      <c r="AO76" s="833"/>
      <c r="AP76" s="878"/>
      <c r="AQ76" s="877"/>
      <c r="AR76" s="877"/>
      <c r="AS76" s="877"/>
      <c r="AT76" s="833"/>
      <c r="AU76" s="878"/>
      <c r="AV76" s="877"/>
      <c r="AW76" s="877"/>
      <c r="AX76" s="877"/>
      <c r="AY76" s="833"/>
      <c r="AZ76" s="831"/>
      <c r="BA76" s="831"/>
      <c r="BB76" s="831"/>
      <c r="BC76" s="831"/>
      <c r="BD76" s="832"/>
      <c r="BE76" s="237"/>
      <c r="BF76" s="237"/>
      <c r="BG76" s="237"/>
      <c r="BH76" s="237"/>
      <c r="BI76" s="237"/>
      <c r="BJ76" s="237"/>
      <c r="BK76" s="237"/>
      <c r="BL76" s="237"/>
      <c r="BM76" s="237"/>
      <c r="BN76" s="237"/>
      <c r="BO76" s="237"/>
      <c r="BP76" s="237"/>
      <c r="BQ76" s="234">
        <v>70</v>
      </c>
      <c r="BR76" s="239"/>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26"/>
    </row>
    <row r="77" spans="1:131" ht="26.25" customHeight="1" x14ac:dyDescent="0.15">
      <c r="A77" s="234">
        <v>10</v>
      </c>
      <c r="B77" s="872"/>
      <c r="C77" s="873"/>
      <c r="D77" s="873"/>
      <c r="E77" s="873"/>
      <c r="F77" s="873"/>
      <c r="G77" s="873"/>
      <c r="H77" s="873"/>
      <c r="I77" s="873"/>
      <c r="J77" s="873"/>
      <c r="K77" s="873"/>
      <c r="L77" s="873"/>
      <c r="M77" s="873"/>
      <c r="N77" s="873"/>
      <c r="O77" s="873"/>
      <c r="P77" s="874"/>
      <c r="Q77" s="876"/>
      <c r="R77" s="877"/>
      <c r="S77" s="877"/>
      <c r="T77" s="877"/>
      <c r="U77" s="833"/>
      <c r="V77" s="878"/>
      <c r="W77" s="877"/>
      <c r="X77" s="877"/>
      <c r="Y77" s="877"/>
      <c r="Z77" s="833"/>
      <c r="AA77" s="878"/>
      <c r="AB77" s="877"/>
      <c r="AC77" s="877"/>
      <c r="AD77" s="877"/>
      <c r="AE77" s="833"/>
      <c r="AF77" s="878"/>
      <c r="AG77" s="877"/>
      <c r="AH77" s="877"/>
      <c r="AI77" s="877"/>
      <c r="AJ77" s="833"/>
      <c r="AK77" s="878"/>
      <c r="AL77" s="877"/>
      <c r="AM77" s="877"/>
      <c r="AN77" s="877"/>
      <c r="AO77" s="833"/>
      <c r="AP77" s="878"/>
      <c r="AQ77" s="877"/>
      <c r="AR77" s="877"/>
      <c r="AS77" s="877"/>
      <c r="AT77" s="833"/>
      <c r="AU77" s="878"/>
      <c r="AV77" s="877"/>
      <c r="AW77" s="877"/>
      <c r="AX77" s="877"/>
      <c r="AY77" s="833"/>
      <c r="AZ77" s="831"/>
      <c r="BA77" s="831"/>
      <c r="BB77" s="831"/>
      <c r="BC77" s="831"/>
      <c r="BD77" s="832"/>
      <c r="BE77" s="237"/>
      <c r="BF77" s="237"/>
      <c r="BG77" s="237"/>
      <c r="BH77" s="237"/>
      <c r="BI77" s="237"/>
      <c r="BJ77" s="237"/>
      <c r="BK77" s="237"/>
      <c r="BL77" s="237"/>
      <c r="BM77" s="237"/>
      <c r="BN77" s="237"/>
      <c r="BO77" s="237"/>
      <c r="BP77" s="237"/>
      <c r="BQ77" s="234">
        <v>71</v>
      </c>
      <c r="BR77" s="239"/>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26"/>
    </row>
    <row r="78" spans="1:131" ht="26.25" customHeight="1" x14ac:dyDescent="0.15">
      <c r="A78" s="234">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1"/>
      <c r="BA78" s="831"/>
      <c r="BB78" s="831"/>
      <c r="BC78" s="831"/>
      <c r="BD78" s="832"/>
      <c r="BE78" s="237"/>
      <c r="BF78" s="237"/>
      <c r="BG78" s="237"/>
      <c r="BH78" s="237"/>
      <c r="BI78" s="237"/>
      <c r="BJ78" s="226"/>
      <c r="BK78" s="226"/>
      <c r="BL78" s="226"/>
      <c r="BM78" s="226"/>
      <c r="BN78" s="226"/>
      <c r="BO78" s="237"/>
      <c r="BP78" s="237"/>
      <c r="BQ78" s="234">
        <v>72</v>
      </c>
      <c r="BR78" s="239"/>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26"/>
    </row>
    <row r="79" spans="1:131" ht="26.25" customHeight="1" x14ac:dyDescent="0.15">
      <c r="A79" s="234">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37"/>
      <c r="BF79" s="237"/>
      <c r="BG79" s="237"/>
      <c r="BH79" s="237"/>
      <c r="BI79" s="237"/>
      <c r="BJ79" s="226"/>
      <c r="BK79" s="226"/>
      <c r="BL79" s="226"/>
      <c r="BM79" s="226"/>
      <c r="BN79" s="226"/>
      <c r="BO79" s="237"/>
      <c r="BP79" s="237"/>
      <c r="BQ79" s="234">
        <v>73</v>
      </c>
      <c r="BR79" s="239"/>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26"/>
    </row>
    <row r="80" spans="1:131" ht="26.25" customHeight="1" x14ac:dyDescent="0.15">
      <c r="A80" s="234">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37"/>
      <c r="BF80" s="237"/>
      <c r="BG80" s="237"/>
      <c r="BH80" s="237"/>
      <c r="BI80" s="237"/>
      <c r="BJ80" s="237"/>
      <c r="BK80" s="237"/>
      <c r="BL80" s="237"/>
      <c r="BM80" s="237"/>
      <c r="BN80" s="237"/>
      <c r="BO80" s="237"/>
      <c r="BP80" s="237"/>
      <c r="BQ80" s="234">
        <v>74</v>
      </c>
      <c r="BR80" s="239"/>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26"/>
    </row>
    <row r="81" spans="1:131" ht="26.25" customHeight="1" x14ac:dyDescent="0.15">
      <c r="A81" s="234">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37"/>
      <c r="BF81" s="237"/>
      <c r="BG81" s="237"/>
      <c r="BH81" s="237"/>
      <c r="BI81" s="237"/>
      <c r="BJ81" s="237"/>
      <c r="BK81" s="237"/>
      <c r="BL81" s="237"/>
      <c r="BM81" s="237"/>
      <c r="BN81" s="237"/>
      <c r="BO81" s="237"/>
      <c r="BP81" s="237"/>
      <c r="BQ81" s="234">
        <v>75</v>
      </c>
      <c r="BR81" s="239"/>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26"/>
    </row>
    <row r="82" spans="1:131" ht="26.25" customHeight="1" x14ac:dyDescent="0.15">
      <c r="A82" s="234">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37"/>
      <c r="BF82" s="237"/>
      <c r="BG82" s="237"/>
      <c r="BH82" s="237"/>
      <c r="BI82" s="237"/>
      <c r="BJ82" s="237"/>
      <c r="BK82" s="237"/>
      <c r="BL82" s="237"/>
      <c r="BM82" s="237"/>
      <c r="BN82" s="237"/>
      <c r="BO82" s="237"/>
      <c r="BP82" s="237"/>
      <c r="BQ82" s="234">
        <v>76</v>
      </c>
      <c r="BR82" s="239"/>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26"/>
    </row>
    <row r="83" spans="1:131" ht="26.25" customHeight="1" x14ac:dyDescent="0.15">
      <c r="A83" s="234">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37"/>
      <c r="BF83" s="237"/>
      <c r="BG83" s="237"/>
      <c r="BH83" s="237"/>
      <c r="BI83" s="237"/>
      <c r="BJ83" s="237"/>
      <c r="BK83" s="237"/>
      <c r="BL83" s="237"/>
      <c r="BM83" s="237"/>
      <c r="BN83" s="237"/>
      <c r="BO83" s="237"/>
      <c r="BP83" s="237"/>
      <c r="BQ83" s="234">
        <v>77</v>
      </c>
      <c r="BR83" s="239"/>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26"/>
    </row>
    <row r="84" spans="1:131" ht="26.25" customHeight="1" x14ac:dyDescent="0.15">
      <c r="A84" s="234">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37"/>
      <c r="BF84" s="237"/>
      <c r="BG84" s="237"/>
      <c r="BH84" s="237"/>
      <c r="BI84" s="237"/>
      <c r="BJ84" s="237"/>
      <c r="BK84" s="237"/>
      <c r="BL84" s="237"/>
      <c r="BM84" s="237"/>
      <c r="BN84" s="237"/>
      <c r="BO84" s="237"/>
      <c r="BP84" s="237"/>
      <c r="BQ84" s="234">
        <v>78</v>
      </c>
      <c r="BR84" s="239"/>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26"/>
    </row>
    <row r="85" spans="1:131" ht="26.25" customHeight="1" x14ac:dyDescent="0.15">
      <c r="A85" s="234">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37"/>
      <c r="BF85" s="237"/>
      <c r="BG85" s="237"/>
      <c r="BH85" s="237"/>
      <c r="BI85" s="237"/>
      <c r="BJ85" s="237"/>
      <c r="BK85" s="237"/>
      <c r="BL85" s="237"/>
      <c r="BM85" s="237"/>
      <c r="BN85" s="237"/>
      <c r="BO85" s="237"/>
      <c r="BP85" s="237"/>
      <c r="BQ85" s="234">
        <v>79</v>
      </c>
      <c r="BR85" s="239"/>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26"/>
    </row>
    <row r="86" spans="1:131" ht="26.25" customHeight="1" x14ac:dyDescent="0.15">
      <c r="A86" s="234">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37"/>
      <c r="BF86" s="237"/>
      <c r="BG86" s="237"/>
      <c r="BH86" s="237"/>
      <c r="BI86" s="237"/>
      <c r="BJ86" s="237"/>
      <c r="BK86" s="237"/>
      <c r="BL86" s="237"/>
      <c r="BM86" s="237"/>
      <c r="BN86" s="237"/>
      <c r="BO86" s="237"/>
      <c r="BP86" s="237"/>
      <c r="BQ86" s="234">
        <v>80</v>
      </c>
      <c r="BR86" s="239"/>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26"/>
    </row>
    <row r="87" spans="1:131" ht="26.25" customHeight="1" x14ac:dyDescent="0.15">
      <c r="A87" s="24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37"/>
      <c r="BF87" s="237"/>
      <c r="BG87" s="237"/>
      <c r="BH87" s="237"/>
      <c r="BI87" s="237"/>
      <c r="BJ87" s="237"/>
      <c r="BK87" s="237"/>
      <c r="BL87" s="237"/>
      <c r="BM87" s="237"/>
      <c r="BN87" s="237"/>
      <c r="BO87" s="237"/>
      <c r="BP87" s="237"/>
      <c r="BQ87" s="234">
        <v>81</v>
      </c>
      <c r="BR87" s="239"/>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26"/>
    </row>
    <row r="88" spans="1:131" ht="26.25" customHeight="1" thickBot="1" x14ac:dyDescent="0.2">
      <c r="A88" s="236" t="s">
        <v>390</v>
      </c>
      <c r="B88" s="789" t="s">
        <v>422</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f>SUM(AF68:AJ72)</f>
        <v>3288</v>
      </c>
      <c r="AG88" s="843"/>
      <c r="AH88" s="843"/>
      <c r="AI88" s="843"/>
      <c r="AJ88" s="843"/>
      <c r="AK88" s="840"/>
      <c r="AL88" s="840"/>
      <c r="AM88" s="840"/>
      <c r="AN88" s="840"/>
      <c r="AO88" s="840"/>
      <c r="AP88" s="843"/>
      <c r="AQ88" s="843"/>
      <c r="AR88" s="843"/>
      <c r="AS88" s="843"/>
      <c r="AT88" s="843"/>
      <c r="AU88" s="843"/>
      <c r="AV88" s="843"/>
      <c r="AW88" s="843"/>
      <c r="AX88" s="843"/>
      <c r="AY88" s="843"/>
      <c r="AZ88" s="848"/>
      <c r="BA88" s="848"/>
      <c r="BB88" s="848"/>
      <c r="BC88" s="848"/>
      <c r="BD88" s="849"/>
      <c r="BE88" s="237"/>
      <c r="BF88" s="237"/>
      <c r="BG88" s="237"/>
      <c r="BH88" s="237"/>
      <c r="BI88" s="237"/>
      <c r="BJ88" s="237"/>
      <c r="BK88" s="237"/>
      <c r="BL88" s="237"/>
      <c r="BM88" s="237"/>
      <c r="BN88" s="237"/>
      <c r="BO88" s="237"/>
      <c r="BP88" s="237"/>
      <c r="BQ88" s="234">
        <v>82</v>
      </c>
      <c r="BR88" s="239"/>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789" t="s">
        <v>423</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f>SUM(CR7:CV9)</f>
        <v>44</v>
      </c>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4" t="s">
        <v>424</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5" t="s">
        <v>425</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6" t="s">
        <v>428</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429</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26" customFormat="1" ht="26.25" customHeight="1" x14ac:dyDescent="0.15">
      <c r="A109" s="911" t="s">
        <v>430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431</v>
      </c>
      <c r="AB109" s="892"/>
      <c r="AC109" s="892"/>
      <c r="AD109" s="892"/>
      <c r="AE109" s="893"/>
      <c r="AF109" s="891" t="s">
        <v>432</v>
      </c>
      <c r="AG109" s="892"/>
      <c r="AH109" s="892"/>
      <c r="AI109" s="892"/>
      <c r="AJ109" s="893"/>
      <c r="AK109" s="891" t="s">
        <v>306</v>
      </c>
      <c r="AL109" s="892"/>
      <c r="AM109" s="892"/>
      <c r="AN109" s="892"/>
      <c r="AO109" s="893"/>
      <c r="AP109" s="891" t="s">
        <v>433</v>
      </c>
      <c r="AQ109" s="892"/>
      <c r="AR109" s="892"/>
      <c r="AS109" s="892"/>
      <c r="AT109" s="894"/>
      <c r="AU109" s="911" t="s">
        <v>430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431</v>
      </c>
      <c r="BR109" s="892"/>
      <c r="BS109" s="892"/>
      <c r="BT109" s="892"/>
      <c r="BU109" s="893"/>
      <c r="BV109" s="891" t="s">
        <v>432</v>
      </c>
      <c r="BW109" s="892"/>
      <c r="BX109" s="892"/>
      <c r="BY109" s="892"/>
      <c r="BZ109" s="893"/>
      <c r="CA109" s="891" t="s">
        <v>306</v>
      </c>
      <c r="CB109" s="892"/>
      <c r="CC109" s="892"/>
      <c r="CD109" s="892"/>
      <c r="CE109" s="893"/>
      <c r="CF109" s="912" t="s">
        <v>433</v>
      </c>
      <c r="CG109" s="912"/>
      <c r="CH109" s="912"/>
      <c r="CI109" s="912"/>
      <c r="CJ109" s="912"/>
      <c r="CK109" s="891" t="s">
        <v>434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431</v>
      </c>
      <c r="DH109" s="892"/>
      <c r="DI109" s="892"/>
      <c r="DJ109" s="892"/>
      <c r="DK109" s="893"/>
      <c r="DL109" s="891" t="s">
        <v>432</v>
      </c>
      <c r="DM109" s="892"/>
      <c r="DN109" s="892"/>
      <c r="DO109" s="892"/>
      <c r="DP109" s="893"/>
      <c r="DQ109" s="891" t="s">
        <v>306</v>
      </c>
      <c r="DR109" s="892"/>
      <c r="DS109" s="892"/>
      <c r="DT109" s="892"/>
      <c r="DU109" s="893"/>
      <c r="DV109" s="891" t="s">
        <v>433</v>
      </c>
      <c r="DW109" s="892"/>
      <c r="DX109" s="892"/>
      <c r="DY109" s="892"/>
      <c r="DZ109" s="894"/>
    </row>
    <row r="110" spans="1:131" s="226" customFormat="1" ht="26.25" customHeight="1" x14ac:dyDescent="0.15">
      <c r="A110" s="895" t="s">
        <v>435</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6377690</v>
      </c>
      <c r="AB110" s="899"/>
      <c r="AC110" s="899"/>
      <c r="AD110" s="899"/>
      <c r="AE110" s="900"/>
      <c r="AF110" s="901">
        <v>6536798</v>
      </c>
      <c r="AG110" s="899"/>
      <c r="AH110" s="899"/>
      <c r="AI110" s="899"/>
      <c r="AJ110" s="900"/>
      <c r="AK110" s="901">
        <v>6715998</v>
      </c>
      <c r="AL110" s="899"/>
      <c r="AM110" s="899"/>
      <c r="AN110" s="899"/>
      <c r="AO110" s="900"/>
      <c r="AP110" s="902">
        <v>27.4</v>
      </c>
      <c r="AQ110" s="903"/>
      <c r="AR110" s="903"/>
      <c r="AS110" s="903"/>
      <c r="AT110" s="904"/>
      <c r="AU110" s="905" t="s">
        <v>74</v>
      </c>
      <c r="AV110" s="906"/>
      <c r="AW110" s="906"/>
      <c r="AX110" s="906"/>
      <c r="AY110" s="906"/>
      <c r="AZ110" s="928" t="s">
        <v>436</v>
      </c>
      <c r="BA110" s="896"/>
      <c r="BB110" s="896"/>
      <c r="BC110" s="896"/>
      <c r="BD110" s="896"/>
      <c r="BE110" s="896"/>
      <c r="BF110" s="896"/>
      <c r="BG110" s="896"/>
      <c r="BH110" s="896"/>
      <c r="BI110" s="896"/>
      <c r="BJ110" s="896"/>
      <c r="BK110" s="896"/>
      <c r="BL110" s="896"/>
      <c r="BM110" s="896"/>
      <c r="BN110" s="896"/>
      <c r="BO110" s="896"/>
      <c r="BP110" s="897"/>
      <c r="BQ110" s="929">
        <v>68962883</v>
      </c>
      <c r="BR110" s="930"/>
      <c r="BS110" s="930"/>
      <c r="BT110" s="930"/>
      <c r="BU110" s="930"/>
      <c r="BV110" s="930">
        <v>66780929</v>
      </c>
      <c r="BW110" s="930"/>
      <c r="BX110" s="930"/>
      <c r="BY110" s="930"/>
      <c r="BZ110" s="930"/>
      <c r="CA110" s="930">
        <v>64370666</v>
      </c>
      <c r="CB110" s="930"/>
      <c r="CC110" s="930"/>
      <c r="CD110" s="930"/>
      <c r="CE110" s="930"/>
      <c r="CF110" s="943">
        <v>262.10000000000002</v>
      </c>
      <c r="CG110" s="944"/>
      <c r="CH110" s="944"/>
      <c r="CI110" s="944"/>
      <c r="CJ110" s="944"/>
      <c r="CK110" s="945" t="s">
        <v>437</v>
      </c>
      <c r="CL110" s="946"/>
      <c r="CM110" s="928" t="s">
        <v>438</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129</v>
      </c>
      <c r="DH110" s="930"/>
      <c r="DI110" s="930"/>
      <c r="DJ110" s="930"/>
      <c r="DK110" s="930"/>
      <c r="DL110" s="930" t="s">
        <v>129</v>
      </c>
      <c r="DM110" s="930"/>
      <c r="DN110" s="930"/>
      <c r="DO110" s="930"/>
      <c r="DP110" s="930"/>
      <c r="DQ110" s="930" t="s">
        <v>439</v>
      </c>
      <c r="DR110" s="930"/>
      <c r="DS110" s="930"/>
      <c r="DT110" s="930"/>
      <c r="DU110" s="930"/>
      <c r="DV110" s="931" t="s">
        <v>129</v>
      </c>
      <c r="DW110" s="931"/>
      <c r="DX110" s="931"/>
      <c r="DY110" s="931"/>
      <c r="DZ110" s="932"/>
    </row>
    <row r="111" spans="1:131" s="226" customFormat="1" ht="26.25" customHeight="1" x14ac:dyDescent="0.15">
      <c r="A111" s="933" t="s">
        <v>440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439</v>
      </c>
      <c r="AB111" s="937"/>
      <c r="AC111" s="937"/>
      <c r="AD111" s="937"/>
      <c r="AE111" s="938"/>
      <c r="AF111" s="939" t="s">
        <v>439</v>
      </c>
      <c r="AG111" s="937"/>
      <c r="AH111" s="937"/>
      <c r="AI111" s="937"/>
      <c r="AJ111" s="938"/>
      <c r="AK111" s="939" t="s">
        <v>129</v>
      </c>
      <c r="AL111" s="937"/>
      <c r="AM111" s="937"/>
      <c r="AN111" s="937"/>
      <c r="AO111" s="938"/>
      <c r="AP111" s="940" t="s">
        <v>129</v>
      </c>
      <c r="AQ111" s="941"/>
      <c r="AR111" s="941"/>
      <c r="AS111" s="941"/>
      <c r="AT111" s="942"/>
      <c r="AU111" s="907"/>
      <c r="AV111" s="908"/>
      <c r="AW111" s="908"/>
      <c r="AX111" s="908"/>
      <c r="AY111" s="908"/>
      <c r="AZ111" s="921" t="s">
        <v>441</v>
      </c>
      <c r="BA111" s="922"/>
      <c r="BB111" s="922"/>
      <c r="BC111" s="922"/>
      <c r="BD111" s="922"/>
      <c r="BE111" s="922"/>
      <c r="BF111" s="922"/>
      <c r="BG111" s="922"/>
      <c r="BH111" s="922"/>
      <c r="BI111" s="922"/>
      <c r="BJ111" s="922"/>
      <c r="BK111" s="922"/>
      <c r="BL111" s="922"/>
      <c r="BM111" s="922"/>
      <c r="BN111" s="922"/>
      <c r="BO111" s="922"/>
      <c r="BP111" s="923"/>
      <c r="BQ111" s="924">
        <v>83880</v>
      </c>
      <c r="BR111" s="925"/>
      <c r="BS111" s="925"/>
      <c r="BT111" s="925"/>
      <c r="BU111" s="925"/>
      <c r="BV111" s="925">
        <v>57944</v>
      </c>
      <c r="BW111" s="925"/>
      <c r="BX111" s="925"/>
      <c r="BY111" s="925"/>
      <c r="BZ111" s="925"/>
      <c r="CA111" s="925">
        <v>44972</v>
      </c>
      <c r="CB111" s="925"/>
      <c r="CC111" s="925"/>
      <c r="CD111" s="925"/>
      <c r="CE111" s="925"/>
      <c r="CF111" s="919">
        <v>0.2</v>
      </c>
      <c r="CG111" s="920"/>
      <c r="CH111" s="920"/>
      <c r="CI111" s="920"/>
      <c r="CJ111" s="920"/>
      <c r="CK111" s="947"/>
      <c r="CL111" s="948"/>
      <c r="CM111" s="921" t="s">
        <v>442</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439</v>
      </c>
      <c r="DH111" s="925"/>
      <c r="DI111" s="925"/>
      <c r="DJ111" s="925"/>
      <c r="DK111" s="925"/>
      <c r="DL111" s="925" t="s">
        <v>392</v>
      </c>
      <c r="DM111" s="925"/>
      <c r="DN111" s="925"/>
      <c r="DO111" s="925"/>
      <c r="DP111" s="925"/>
      <c r="DQ111" s="925" t="s">
        <v>129</v>
      </c>
      <c r="DR111" s="925"/>
      <c r="DS111" s="925"/>
      <c r="DT111" s="925"/>
      <c r="DU111" s="925"/>
      <c r="DV111" s="926" t="s">
        <v>439</v>
      </c>
      <c r="DW111" s="926"/>
      <c r="DX111" s="926"/>
      <c r="DY111" s="926"/>
      <c r="DZ111" s="927"/>
    </row>
    <row r="112" spans="1:131" s="226" customFormat="1" ht="26.25" customHeight="1" x14ac:dyDescent="0.15">
      <c r="A112" s="951" t="s">
        <v>443</v>
      </c>
      <c r="B112" s="952"/>
      <c r="C112" s="922" t="s">
        <v>444</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439</v>
      </c>
      <c r="AB112" s="958"/>
      <c r="AC112" s="958"/>
      <c r="AD112" s="958"/>
      <c r="AE112" s="959"/>
      <c r="AF112" s="960" t="s">
        <v>129</v>
      </c>
      <c r="AG112" s="958"/>
      <c r="AH112" s="958"/>
      <c r="AI112" s="958"/>
      <c r="AJ112" s="959"/>
      <c r="AK112" s="960" t="s">
        <v>129</v>
      </c>
      <c r="AL112" s="958"/>
      <c r="AM112" s="958"/>
      <c r="AN112" s="958"/>
      <c r="AO112" s="959"/>
      <c r="AP112" s="961" t="s">
        <v>439</v>
      </c>
      <c r="AQ112" s="962"/>
      <c r="AR112" s="962"/>
      <c r="AS112" s="962"/>
      <c r="AT112" s="963"/>
      <c r="AU112" s="907"/>
      <c r="AV112" s="908"/>
      <c r="AW112" s="908"/>
      <c r="AX112" s="908"/>
      <c r="AY112" s="908"/>
      <c r="AZ112" s="921" t="s">
        <v>445</v>
      </c>
      <c r="BA112" s="922"/>
      <c r="BB112" s="922"/>
      <c r="BC112" s="922"/>
      <c r="BD112" s="922"/>
      <c r="BE112" s="922"/>
      <c r="BF112" s="922"/>
      <c r="BG112" s="922"/>
      <c r="BH112" s="922"/>
      <c r="BI112" s="922"/>
      <c r="BJ112" s="922"/>
      <c r="BK112" s="922"/>
      <c r="BL112" s="922"/>
      <c r="BM112" s="922"/>
      <c r="BN112" s="922"/>
      <c r="BO112" s="922"/>
      <c r="BP112" s="923"/>
      <c r="BQ112" s="924">
        <v>11768160</v>
      </c>
      <c r="BR112" s="925"/>
      <c r="BS112" s="925"/>
      <c r="BT112" s="925"/>
      <c r="BU112" s="925"/>
      <c r="BV112" s="925">
        <v>11178405</v>
      </c>
      <c r="BW112" s="925"/>
      <c r="BX112" s="925"/>
      <c r="BY112" s="925"/>
      <c r="BZ112" s="925"/>
      <c r="CA112" s="925">
        <v>10408191</v>
      </c>
      <c r="CB112" s="925"/>
      <c r="CC112" s="925"/>
      <c r="CD112" s="925"/>
      <c r="CE112" s="925"/>
      <c r="CF112" s="919">
        <v>42.4</v>
      </c>
      <c r="CG112" s="920"/>
      <c r="CH112" s="920"/>
      <c r="CI112" s="920"/>
      <c r="CJ112" s="920"/>
      <c r="CK112" s="947"/>
      <c r="CL112" s="948"/>
      <c r="CM112" s="921" t="s">
        <v>446</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129</v>
      </c>
      <c r="DH112" s="925"/>
      <c r="DI112" s="925"/>
      <c r="DJ112" s="925"/>
      <c r="DK112" s="925"/>
      <c r="DL112" s="925" t="s">
        <v>392</v>
      </c>
      <c r="DM112" s="925"/>
      <c r="DN112" s="925"/>
      <c r="DO112" s="925"/>
      <c r="DP112" s="925"/>
      <c r="DQ112" s="925" t="s">
        <v>129</v>
      </c>
      <c r="DR112" s="925"/>
      <c r="DS112" s="925"/>
      <c r="DT112" s="925"/>
      <c r="DU112" s="925"/>
      <c r="DV112" s="926" t="s">
        <v>439</v>
      </c>
      <c r="DW112" s="926"/>
      <c r="DX112" s="926"/>
      <c r="DY112" s="926"/>
      <c r="DZ112" s="927"/>
    </row>
    <row r="113" spans="1:130" s="226" customFormat="1" ht="26.25" customHeight="1" x14ac:dyDescent="0.15">
      <c r="A113" s="953"/>
      <c r="B113" s="954"/>
      <c r="C113" s="922" t="s">
        <v>447</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1189085</v>
      </c>
      <c r="AB113" s="937"/>
      <c r="AC113" s="937"/>
      <c r="AD113" s="937"/>
      <c r="AE113" s="938"/>
      <c r="AF113" s="939">
        <v>1116059</v>
      </c>
      <c r="AG113" s="937"/>
      <c r="AH113" s="937"/>
      <c r="AI113" s="937"/>
      <c r="AJ113" s="938"/>
      <c r="AK113" s="939">
        <v>1129741</v>
      </c>
      <c r="AL113" s="937"/>
      <c r="AM113" s="937"/>
      <c r="AN113" s="937"/>
      <c r="AO113" s="938"/>
      <c r="AP113" s="940">
        <v>4.5999999999999996</v>
      </c>
      <c r="AQ113" s="941"/>
      <c r="AR113" s="941"/>
      <c r="AS113" s="941"/>
      <c r="AT113" s="942"/>
      <c r="AU113" s="907"/>
      <c r="AV113" s="908"/>
      <c r="AW113" s="908"/>
      <c r="AX113" s="908"/>
      <c r="AY113" s="908"/>
      <c r="AZ113" s="921" t="s">
        <v>448</v>
      </c>
      <c r="BA113" s="922"/>
      <c r="BB113" s="922"/>
      <c r="BC113" s="922"/>
      <c r="BD113" s="922"/>
      <c r="BE113" s="922"/>
      <c r="BF113" s="922"/>
      <c r="BG113" s="922"/>
      <c r="BH113" s="922"/>
      <c r="BI113" s="922"/>
      <c r="BJ113" s="922"/>
      <c r="BK113" s="922"/>
      <c r="BL113" s="922"/>
      <c r="BM113" s="922"/>
      <c r="BN113" s="922"/>
      <c r="BO113" s="922"/>
      <c r="BP113" s="923"/>
      <c r="BQ113" s="924" t="s">
        <v>129</v>
      </c>
      <c r="BR113" s="925"/>
      <c r="BS113" s="925"/>
      <c r="BT113" s="925"/>
      <c r="BU113" s="925"/>
      <c r="BV113" s="925" t="s">
        <v>129</v>
      </c>
      <c r="BW113" s="925"/>
      <c r="BX113" s="925"/>
      <c r="BY113" s="925"/>
      <c r="BZ113" s="925"/>
      <c r="CA113" s="925" t="s">
        <v>129</v>
      </c>
      <c r="CB113" s="925"/>
      <c r="CC113" s="925"/>
      <c r="CD113" s="925"/>
      <c r="CE113" s="925"/>
      <c r="CF113" s="919" t="s">
        <v>439</v>
      </c>
      <c r="CG113" s="920"/>
      <c r="CH113" s="920"/>
      <c r="CI113" s="920"/>
      <c r="CJ113" s="920"/>
      <c r="CK113" s="947"/>
      <c r="CL113" s="948"/>
      <c r="CM113" s="921" t="s">
        <v>449</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129</v>
      </c>
      <c r="DH113" s="958"/>
      <c r="DI113" s="958"/>
      <c r="DJ113" s="958"/>
      <c r="DK113" s="959"/>
      <c r="DL113" s="960" t="s">
        <v>129</v>
      </c>
      <c r="DM113" s="958"/>
      <c r="DN113" s="958"/>
      <c r="DO113" s="958"/>
      <c r="DP113" s="959"/>
      <c r="DQ113" s="960" t="s">
        <v>392</v>
      </c>
      <c r="DR113" s="958"/>
      <c r="DS113" s="958"/>
      <c r="DT113" s="958"/>
      <c r="DU113" s="959"/>
      <c r="DV113" s="961" t="s">
        <v>129</v>
      </c>
      <c r="DW113" s="962"/>
      <c r="DX113" s="962"/>
      <c r="DY113" s="962"/>
      <c r="DZ113" s="963"/>
    </row>
    <row r="114" spans="1:130" s="226" customFormat="1" ht="26.25" customHeight="1" x14ac:dyDescent="0.15">
      <c r="A114" s="953"/>
      <c r="B114" s="954"/>
      <c r="C114" s="922" t="s">
        <v>450</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t="s">
        <v>129</v>
      </c>
      <c r="AB114" s="958"/>
      <c r="AC114" s="958"/>
      <c r="AD114" s="958"/>
      <c r="AE114" s="959"/>
      <c r="AF114" s="960" t="s">
        <v>129</v>
      </c>
      <c r="AG114" s="958"/>
      <c r="AH114" s="958"/>
      <c r="AI114" s="958"/>
      <c r="AJ114" s="959"/>
      <c r="AK114" s="960" t="s">
        <v>129</v>
      </c>
      <c r="AL114" s="958"/>
      <c r="AM114" s="958"/>
      <c r="AN114" s="958"/>
      <c r="AO114" s="959"/>
      <c r="AP114" s="961" t="s">
        <v>129</v>
      </c>
      <c r="AQ114" s="962"/>
      <c r="AR114" s="962"/>
      <c r="AS114" s="962"/>
      <c r="AT114" s="963"/>
      <c r="AU114" s="907"/>
      <c r="AV114" s="908"/>
      <c r="AW114" s="908"/>
      <c r="AX114" s="908"/>
      <c r="AY114" s="908"/>
      <c r="AZ114" s="921" t="s">
        <v>451</v>
      </c>
      <c r="BA114" s="922"/>
      <c r="BB114" s="922"/>
      <c r="BC114" s="922"/>
      <c r="BD114" s="922"/>
      <c r="BE114" s="922"/>
      <c r="BF114" s="922"/>
      <c r="BG114" s="922"/>
      <c r="BH114" s="922"/>
      <c r="BI114" s="922"/>
      <c r="BJ114" s="922"/>
      <c r="BK114" s="922"/>
      <c r="BL114" s="922"/>
      <c r="BM114" s="922"/>
      <c r="BN114" s="922"/>
      <c r="BO114" s="922"/>
      <c r="BP114" s="923"/>
      <c r="BQ114" s="924">
        <v>5905712</v>
      </c>
      <c r="BR114" s="925"/>
      <c r="BS114" s="925"/>
      <c r="BT114" s="925"/>
      <c r="BU114" s="925"/>
      <c r="BV114" s="925">
        <v>6035919</v>
      </c>
      <c r="BW114" s="925"/>
      <c r="BX114" s="925"/>
      <c r="BY114" s="925"/>
      <c r="BZ114" s="925"/>
      <c r="CA114" s="925">
        <v>6306071</v>
      </c>
      <c r="CB114" s="925"/>
      <c r="CC114" s="925"/>
      <c r="CD114" s="925"/>
      <c r="CE114" s="925"/>
      <c r="CF114" s="919">
        <v>25.7</v>
      </c>
      <c r="CG114" s="920"/>
      <c r="CH114" s="920"/>
      <c r="CI114" s="920"/>
      <c r="CJ114" s="920"/>
      <c r="CK114" s="947"/>
      <c r="CL114" s="948"/>
      <c r="CM114" s="921" t="s">
        <v>452</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129</v>
      </c>
      <c r="DH114" s="958"/>
      <c r="DI114" s="958"/>
      <c r="DJ114" s="958"/>
      <c r="DK114" s="959"/>
      <c r="DL114" s="960" t="s">
        <v>129</v>
      </c>
      <c r="DM114" s="958"/>
      <c r="DN114" s="958"/>
      <c r="DO114" s="958"/>
      <c r="DP114" s="959"/>
      <c r="DQ114" s="960" t="s">
        <v>129</v>
      </c>
      <c r="DR114" s="958"/>
      <c r="DS114" s="958"/>
      <c r="DT114" s="958"/>
      <c r="DU114" s="959"/>
      <c r="DV114" s="961" t="s">
        <v>439</v>
      </c>
      <c r="DW114" s="962"/>
      <c r="DX114" s="962"/>
      <c r="DY114" s="962"/>
      <c r="DZ114" s="963"/>
    </row>
    <row r="115" spans="1:130" s="226" customFormat="1" ht="26.25" customHeight="1" x14ac:dyDescent="0.15">
      <c r="A115" s="953"/>
      <c r="B115" s="954"/>
      <c r="C115" s="922" t="s">
        <v>453</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72019</v>
      </c>
      <c r="AB115" s="937"/>
      <c r="AC115" s="937"/>
      <c r="AD115" s="937"/>
      <c r="AE115" s="938"/>
      <c r="AF115" s="939">
        <v>35441</v>
      </c>
      <c r="AG115" s="937"/>
      <c r="AH115" s="937"/>
      <c r="AI115" s="937"/>
      <c r="AJ115" s="938"/>
      <c r="AK115" s="939">
        <v>22400</v>
      </c>
      <c r="AL115" s="937"/>
      <c r="AM115" s="937"/>
      <c r="AN115" s="937"/>
      <c r="AO115" s="938"/>
      <c r="AP115" s="940">
        <v>0.1</v>
      </c>
      <c r="AQ115" s="941"/>
      <c r="AR115" s="941"/>
      <c r="AS115" s="941"/>
      <c r="AT115" s="942"/>
      <c r="AU115" s="907"/>
      <c r="AV115" s="908"/>
      <c r="AW115" s="908"/>
      <c r="AX115" s="908"/>
      <c r="AY115" s="908"/>
      <c r="AZ115" s="921" t="s">
        <v>454</v>
      </c>
      <c r="BA115" s="922"/>
      <c r="BB115" s="922"/>
      <c r="BC115" s="922"/>
      <c r="BD115" s="922"/>
      <c r="BE115" s="922"/>
      <c r="BF115" s="922"/>
      <c r="BG115" s="922"/>
      <c r="BH115" s="922"/>
      <c r="BI115" s="922"/>
      <c r="BJ115" s="922"/>
      <c r="BK115" s="922"/>
      <c r="BL115" s="922"/>
      <c r="BM115" s="922"/>
      <c r="BN115" s="922"/>
      <c r="BO115" s="922"/>
      <c r="BP115" s="923"/>
      <c r="BQ115" s="924" t="s">
        <v>129</v>
      </c>
      <c r="BR115" s="925"/>
      <c r="BS115" s="925"/>
      <c r="BT115" s="925"/>
      <c r="BU115" s="925"/>
      <c r="BV115" s="925" t="s">
        <v>129</v>
      </c>
      <c r="BW115" s="925"/>
      <c r="BX115" s="925"/>
      <c r="BY115" s="925"/>
      <c r="BZ115" s="925"/>
      <c r="CA115" s="925" t="s">
        <v>439</v>
      </c>
      <c r="CB115" s="925"/>
      <c r="CC115" s="925"/>
      <c r="CD115" s="925"/>
      <c r="CE115" s="925"/>
      <c r="CF115" s="919" t="s">
        <v>439</v>
      </c>
      <c r="CG115" s="920"/>
      <c r="CH115" s="920"/>
      <c r="CI115" s="920"/>
      <c r="CJ115" s="920"/>
      <c r="CK115" s="947"/>
      <c r="CL115" s="948"/>
      <c r="CM115" s="921" t="s">
        <v>455</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439</v>
      </c>
      <c r="DH115" s="958"/>
      <c r="DI115" s="958"/>
      <c r="DJ115" s="958"/>
      <c r="DK115" s="959"/>
      <c r="DL115" s="960" t="s">
        <v>129</v>
      </c>
      <c r="DM115" s="958"/>
      <c r="DN115" s="958"/>
      <c r="DO115" s="958"/>
      <c r="DP115" s="959"/>
      <c r="DQ115" s="960" t="s">
        <v>129</v>
      </c>
      <c r="DR115" s="958"/>
      <c r="DS115" s="958"/>
      <c r="DT115" s="958"/>
      <c r="DU115" s="959"/>
      <c r="DV115" s="961" t="s">
        <v>129</v>
      </c>
      <c r="DW115" s="962"/>
      <c r="DX115" s="962"/>
      <c r="DY115" s="962"/>
      <c r="DZ115" s="963"/>
    </row>
    <row r="116" spans="1:130" s="226" customFormat="1" ht="26.25" customHeight="1" x14ac:dyDescent="0.15">
      <c r="A116" s="955"/>
      <c r="B116" s="956"/>
      <c r="C116" s="964" t="s">
        <v>456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129</v>
      </c>
      <c r="AB116" s="958"/>
      <c r="AC116" s="958"/>
      <c r="AD116" s="958"/>
      <c r="AE116" s="959"/>
      <c r="AF116" s="960" t="s">
        <v>129</v>
      </c>
      <c r="AG116" s="958"/>
      <c r="AH116" s="958"/>
      <c r="AI116" s="958"/>
      <c r="AJ116" s="959"/>
      <c r="AK116" s="960" t="s">
        <v>439</v>
      </c>
      <c r="AL116" s="958"/>
      <c r="AM116" s="958"/>
      <c r="AN116" s="958"/>
      <c r="AO116" s="959"/>
      <c r="AP116" s="961" t="s">
        <v>129</v>
      </c>
      <c r="AQ116" s="962"/>
      <c r="AR116" s="962"/>
      <c r="AS116" s="962"/>
      <c r="AT116" s="963"/>
      <c r="AU116" s="907"/>
      <c r="AV116" s="908"/>
      <c r="AW116" s="908"/>
      <c r="AX116" s="908"/>
      <c r="AY116" s="908"/>
      <c r="AZ116" s="966" t="s">
        <v>457</v>
      </c>
      <c r="BA116" s="967"/>
      <c r="BB116" s="967"/>
      <c r="BC116" s="967"/>
      <c r="BD116" s="967"/>
      <c r="BE116" s="967"/>
      <c r="BF116" s="967"/>
      <c r="BG116" s="967"/>
      <c r="BH116" s="967"/>
      <c r="BI116" s="967"/>
      <c r="BJ116" s="967"/>
      <c r="BK116" s="967"/>
      <c r="BL116" s="967"/>
      <c r="BM116" s="967"/>
      <c r="BN116" s="967"/>
      <c r="BO116" s="967"/>
      <c r="BP116" s="968"/>
      <c r="BQ116" s="924" t="s">
        <v>129</v>
      </c>
      <c r="BR116" s="925"/>
      <c r="BS116" s="925"/>
      <c r="BT116" s="925"/>
      <c r="BU116" s="925"/>
      <c r="BV116" s="925" t="s">
        <v>129</v>
      </c>
      <c r="BW116" s="925"/>
      <c r="BX116" s="925"/>
      <c r="BY116" s="925"/>
      <c r="BZ116" s="925"/>
      <c r="CA116" s="925" t="s">
        <v>129</v>
      </c>
      <c r="CB116" s="925"/>
      <c r="CC116" s="925"/>
      <c r="CD116" s="925"/>
      <c r="CE116" s="925"/>
      <c r="CF116" s="919" t="s">
        <v>439</v>
      </c>
      <c r="CG116" s="920"/>
      <c r="CH116" s="920"/>
      <c r="CI116" s="920"/>
      <c r="CJ116" s="920"/>
      <c r="CK116" s="947"/>
      <c r="CL116" s="948"/>
      <c r="CM116" s="921" t="s">
        <v>458</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v>83012</v>
      </c>
      <c r="DH116" s="958"/>
      <c r="DI116" s="958"/>
      <c r="DJ116" s="958"/>
      <c r="DK116" s="959"/>
      <c r="DL116" s="960">
        <v>57944</v>
      </c>
      <c r="DM116" s="958"/>
      <c r="DN116" s="958"/>
      <c r="DO116" s="958"/>
      <c r="DP116" s="959"/>
      <c r="DQ116" s="960">
        <v>44972</v>
      </c>
      <c r="DR116" s="958"/>
      <c r="DS116" s="958"/>
      <c r="DT116" s="958"/>
      <c r="DU116" s="959"/>
      <c r="DV116" s="961">
        <v>0.2</v>
      </c>
      <c r="DW116" s="962"/>
      <c r="DX116" s="962"/>
      <c r="DY116" s="962"/>
      <c r="DZ116" s="963"/>
    </row>
    <row r="117" spans="1:130" s="226" customFormat="1" ht="26.25" customHeight="1" x14ac:dyDescent="0.15">
      <c r="A117" s="911" t="s">
        <v>186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459</v>
      </c>
      <c r="Z117" s="893"/>
      <c r="AA117" s="977">
        <v>7638794</v>
      </c>
      <c r="AB117" s="978"/>
      <c r="AC117" s="978"/>
      <c r="AD117" s="978"/>
      <c r="AE117" s="979"/>
      <c r="AF117" s="980">
        <v>7688298</v>
      </c>
      <c r="AG117" s="978"/>
      <c r="AH117" s="978"/>
      <c r="AI117" s="978"/>
      <c r="AJ117" s="979"/>
      <c r="AK117" s="980">
        <v>7868139</v>
      </c>
      <c r="AL117" s="978"/>
      <c r="AM117" s="978"/>
      <c r="AN117" s="978"/>
      <c r="AO117" s="979"/>
      <c r="AP117" s="981"/>
      <c r="AQ117" s="982"/>
      <c r="AR117" s="982"/>
      <c r="AS117" s="982"/>
      <c r="AT117" s="983"/>
      <c r="AU117" s="907"/>
      <c r="AV117" s="908"/>
      <c r="AW117" s="908"/>
      <c r="AX117" s="908"/>
      <c r="AY117" s="908"/>
      <c r="AZ117" s="973" t="s">
        <v>460</v>
      </c>
      <c r="BA117" s="974"/>
      <c r="BB117" s="974"/>
      <c r="BC117" s="974"/>
      <c r="BD117" s="974"/>
      <c r="BE117" s="974"/>
      <c r="BF117" s="974"/>
      <c r="BG117" s="974"/>
      <c r="BH117" s="974"/>
      <c r="BI117" s="974"/>
      <c r="BJ117" s="974"/>
      <c r="BK117" s="974"/>
      <c r="BL117" s="974"/>
      <c r="BM117" s="974"/>
      <c r="BN117" s="974"/>
      <c r="BO117" s="974"/>
      <c r="BP117" s="975"/>
      <c r="BQ117" s="924" t="s">
        <v>129</v>
      </c>
      <c r="BR117" s="925"/>
      <c r="BS117" s="925"/>
      <c r="BT117" s="925"/>
      <c r="BU117" s="925"/>
      <c r="BV117" s="925" t="s">
        <v>129</v>
      </c>
      <c r="BW117" s="925"/>
      <c r="BX117" s="925"/>
      <c r="BY117" s="925"/>
      <c r="BZ117" s="925"/>
      <c r="CA117" s="925" t="s">
        <v>129</v>
      </c>
      <c r="CB117" s="925"/>
      <c r="CC117" s="925"/>
      <c r="CD117" s="925"/>
      <c r="CE117" s="925"/>
      <c r="CF117" s="919" t="s">
        <v>129</v>
      </c>
      <c r="CG117" s="920"/>
      <c r="CH117" s="920"/>
      <c r="CI117" s="920"/>
      <c r="CJ117" s="920"/>
      <c r="CK117" s="947"/>
      <c r="CL117" s="948"/>
      <c r="CM117" s="921" t="s">
        <v>461</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129</v>
      </c>
      <c r="DH117" s="958"/>
      <c r="DI117" s="958"/>
      <c r="DJ117" s="958"/>
      <c r="DK117" s="959"/>
      <c r="DL117" s="960" t="s">
        <v>129</v>
      </c>
      <c r="DM117" s="958"/>
      <c r="DN117" s="958"/>
      <c r="DO117" s="958"/>
      <c r="DP117" s="959"/>
      <c r="DQ117" s="960" t="s">
        <v>439</v>
      </c>
      <c r="DR117" s="958"/>
      <c r="DS117" s="958"/>
      <c r="DT117" s="958"/>
      <c r="DU117" s="959"/>
      <c r="DV117" s="961" t="s">
        <v>129</v>
      </c>
      <c r="DW117" s="962"/>
      <c r="DX117" s="962"/>
      <c r="DY117" s="962"/>
      <c r="DZ117" s="963"/>
    </row>
    <row r="118" spans="1:130" s="226" customFormat="1" ht="26.25" customHeight="1" x14ac:dyDescent="0.15">
      <c r="A118" s="911" t="s">
        <v>434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431</v>
      </c>
      <c r="AB118" s="892"/>
      <c r="AC118" s="892"/>
      <c r="AD118" s="892"/>
      <c r="AE118" s="893"/>
      <c r="AF118" s="891" t="s">
        <v>432</v>
      </c>
      <c r="AG118" s="892"/>
      <c r="AH118" s="892"/>
      <c r="AI118" s="892"/>
      <c r="AJ118" s="893"/>
      <c r="AK118" s="891" t="s">
        <v>306</v>
      </c>
      <c r="AL118" s="892"/>
      <c r="AM118" s="892"/>
      <c r="AN118" s="892"/>
      <c r="AO118" s="893"/>
      <c r="AP118" s="969" t="s">
        <v>433</v>
      </c>
      <c r="AQ118" s="970"/>
      <c r="AR118" s="970"/>
      <c r="AS118" s="970"/>
      <c r="AT118" s="971"/>
      <c r="AU118" s="907"/>
      <c r="AV118" s="908"/>
      <c r="AW118" s="908"/>
      <c r="AX118" s="908"/>
      <c r="AY118" s="908"/>
      <c r="AZ118" s="972" t="s">
        <v>462</v>
      </c>
      <c r="BA118" s="964"/>
      <c r="BB118" s="964"/>
      <c r="BC118" s="964"/>
      <c r="BD118" s="964"/>
      <c r="BE118" s="964"/>
      <c r="BF118" s="964"/>
      <c r="BG118" s="964"/>
      <c r="BH118" s="964"/>
      <c r="BI118" s="964"/>
      <c r="BJ118" s="964"/>
      <c r="BK118" s="964"/>
      <c r="BL118" s="964"/>
      <c r="BM118" s="964"/>
      <c r="BN118" s="964"/>
      <c r="BO118" s="964"/>
      <c r="BP118" s="965"/>
      <c r="BQ118" s="998" t="s">
        <v>129</v>
      </c>
      <c r="BR118" s="999"/>
      <c r="BS118" s="999"/>
      <c r="BT118" s="999"/>
      <c r="BU118" s="999"/>
      <c r="BV118" s="999" t="s">
        <v>129</v>
      </c>
      <c r="BW118" s="999"/>
      <c r="BX118" s="999"/>
      <c r="BY118" s="999"/>
      <c r="BZ118" s="999"/>
      <c r="CA118" s="999" t="s">
        <v>129</v>
      </c>
      <c r="CB118" s="999"/>
      <c r="CC118" s="999"/>
      <c r="CD118" s="999"/>
      <c r="CE118" s="999"/>
      <c r="CF118" s="919" t="s">
        <v>129</v>
      </c>
      <c r="CG118" s="920"/>
      <c r="CH118" s="920"/>
      <c r="CI118" s="920"/>
      <c r="CJ118" s="920"/>
      <c r="CK118" s="947"/>
      <c r="CL118" s="948"/>
      <c r="CM118" s="921" t="s">
        <v>463</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129</v>
      </c>
      <c r="DH118" s="958"/>
      <c r="DI118" s="958"/>
      <c r="DJ118" s="958"/>
      <c r="DK118" s="959"/>
      <c r="DL118" s="960" t="s">
        <v>129</v>
      </c>
      <c r="DM118" s="958"/>
      <c r="DN118" s="958"/>
      <c r="DO118" s="958"/>
      <c r="DP118" s="959"/>
      <c r="DQ118" s="960" t="s">
        <v>129</v>
      </c>
      <c r="DR118" s="958"/>
      <c r="DS118" s="958"/>
      <c r="DT118" s="958"/>
      <c r="DU118" s="959"/>
      <c r="DV118" s="961" t="s">
        <v>439</v>
      </c>
      <c r="DW118" s="962"/>
      <c r="DX118" s="962"/>
      <c r="DY118" s="962"/>
      <c r="DZ118" s="963"/>
    </row>
    <row r="119" spans="1:130" s="226" customFormat="1" ht="26.25" customHeight="1" x14ac:dyDescent="0.15">
      <c r="A119" s="1061" t="s">
        <v>437</v>
      </c>
      <c r="B119" s="946"/>
      <c r="C119" s="928" t="s">
        <v>438</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129</v>
      </c>
      <c r="AB119" s="899"/>
      <c r="AC119" s="899"/>
      <c r="AD119" s="899"/>
      <c r="AE119" s="900"/>
      <c r="AF119" s="901" t="s">
        <v>129</v>
      </c>
      <c r="AG119" s="899"/>
      <c r="AH119" s="899"/>
      <c r="AI119" s="899"/>
      <c r="AJ119" s="900"/>
      <c r="AK119" s="901" t="s">
        <v>129</v>
      </c>
      <c r="AL119" s="899"/>
      <c r="AM119" s="899"/>
      <c r="AN119" s="899"/>
      <c r="AO119" s="900"/>
      <c r="AP119" s="902" t="s">
        <v>129</v>
      </c>
      <c r="AQ119" s="903"/>
      <c r="AR119" s="903"/>
      <c r="AS119" s="903"/>
      <c r="AT119" s="904"/>
      <c r="AU119" s="909"/>
      <c r="AV119" s="910"/>
      <c r="AW119" s="910"/>
      <c r="AX119" s="910"/>
      <c r="AY119" s="910"/>
      <c r="AZ119" s="247" t="s">
        <v>186</v>
      </c>
      <c r="BA119" s="247"/>
      <c r="BB119" s="247"/>
      <c r="BC119" s="247"/>
      <c r="BD119" s="247"/>
      <c r="BE119" s="247"/>
      <c r="BF119" s="247"/>
      <c r="BG119" s="247"/>
      <c r="BH119" s="247"/>
      <c r="BI119" s="247"/>
      <c r="BJ119" s="247"/>
      <c r="BK119" s="247"/>
      <c r="BL119" s="247"/>
      <c r="BM119" s="247"/>
      <c r="BN119" s="247"/>
      <c r="BO119" s="976" t="s">
        <v>464</v>
      </c>
      <c r="BP119" s="1004"/>
      <c r="BQ119" s="998">
        <v>86720635</v>
      </c>
      <c r="BR119" s="999"/>
      <c r="BS119" s="999"/>
      <c r="BT119" s="999"/>
      <c r="BU119" s="999"/>
      <c r="BV119" s="999">
        <v>84053197</v>
      </c>
      <c r="BW119" s="999"/>
      <c r="BX119" s="999"/>
      <c r="BY119" s="999"/>
      <c r="BZ119" s="999"/>
      <c r="CA119" s="999">
        <v>81129900</v>
      </c>
      <c r="CB119" s="999"/>
      <c r="CC119" s="999"/>
      <c r="CD119" s="999"/>
      <c r="CE119" s="999"/>
      <c r="CF119" s="1000"/>
      <c r="CG119" s="1001"/>
      <c r="CH119" s="1001"/>
      <c r="CI119" s="1001"/>
      <c r="CJ119" s="1002"/>
      <c r="CK119" s="949"/>
      <c r="CL119" s="950"/>
      <c r="CM119" s="972" t="s">
        <v>465</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868</v>
      </c>
      <c r="DH119" s="985"/>
      <c r="DI119" s="985"/>
      <c r="DJ119" s="985"/>
      <c r="DK119" s="986"/>
      <c r="DL119" s="984" t="s">
        <v>129</v>
      </c>
      <c r="DM119" s="985"/>
      <c r="DN119" s="985"/>
      <c r="DO119" s="985"/>
      <c r="DP119" s="986"/>
      <c r="DQ119" s="984" t="s">
        <v>129</v>
      </c>
      <c r="DR119" s="985"/>
      <c r="DS119" s="985"/>
      <c r="DT119" s="985"/>
      <c r="DU119" s="986"/>
      <c r="DV119" s="987" t="s">
        <v>129</v>
      </c>
      <c r="DW119" s="988"/>
      <c r="DX119" s="988"/>
      <c r="DY119" s="988"/>
      <c r="DZ119" s="989"/>
    </row>
    <row r="120" spans="1:130" s="226" customFormat="1" ht="26.25" customHeight="1" x14ac:dyDescent="0.15">
      <c r="A120" s="1062"/>
      <c r="B120" s="948"/>
      <c r="C120" s="921" t="s">
        <v>442</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439</v>
      </c>
      <c r="AB120" s="958"/>
      <c r="AC120" s="958"/>
      <c r="AD120" s="958"/>
      <c r="AE120" s="959"/>
      <c r="AF120" s="960" t="s">
        <v>129</v>
      </c>
      <c r="AG120" s="958"/>
      <c r="AH120" s="958"/>
      <c r="AI120" s="958"/>
      <c r="AJ120" s="959"/>
      <c r="AK120" s="960" t="s">
        <v>439</v>
      </c>
      <c r="AL120" s="958"/>
      <c r="AM120" s="958"/>
      <c r="AN120" s="958"/>
      <c r="AO120" s="959"/>
      <c r="AP120" s="961" t="s">
        <v>129</v>
      </c>
      <c r="AQ120" s="962"/>
      <c r="AR120" s="962"/>
      <c r="AS120" s="962"/>
      <c r="AT120" s="963"/>
      <c r="AU120" s="990" t="s">
        <v>466</v>
      </c>
      <c r="AV120" s="991"/>
      <c r="AW120" s="991"/>
      <c r="AX120" s="991"/>
      <c r="AY120" s="992"/>
      <c r="AZ120" s="928" t="s">
        <v>467</v>
      </c>
      <c r="BA120" s="896"/>
      <c r="BB120" s="896"/>
      <c r="BC120" s="896"/>
      <c r="BD120" s="896"/>
      <c r="BE120" s="896"/>
      <c r="BF120" s="896"/>
      <c r="BG120" s="896"/>
      <c r="BH120" s="896"/>
      <c r="BI120" s="896"/>
      <c r="BJ120" s="896"/>
      <c r="BK120" s="896"/>
      <c r="BL120" s="896"/>
      <c r="BM120" s="896"/>
      <c r="BN120" s="896"/>
      <c r="BO120" s="896"/>
      <c r="BP120" s="897"/>
      <c r="BQ120" s="929">
        <v>19910460</v>
      </c>
      <c r="BR120" s="930"/>
      <c r="BS120" s="930"/>
      <c r="BT120" s="930"/>
      <c r="BU120" s="930"/>
      <c r="BV120" s="930">
        <v>20536472</v>
      </c>
      <c r="BW120" s="930"/>
      <c r="BX120" s="930"/>
      <c r="BY120" s="930"/>
      <c r="BZ120" s="930"/>
      <c r="CA120" s="930">
        <v>20208916</v>
      </c>
      <c r="CB120" s="930"/>
      <c r="CC120" s="930"/>
      <c r="CD120" s="930"/>
      <c r="CE120" s="930"/>
      <c r="CF120" s="943">
        <v>82.3</v>
      </c>
      <c r="CG120" s="944"/>
      <c r="CH120" s="944"/>
      <c r="CI120" s="944"/>
      <c r="CJ120" s="944"/>
      <c r="CK120" s="1005" t="s">
        <v>468</v>
      </c>
      <c r="CL120" s="1006"/>
      <c r="CM120" s="1006"/>
      <c r="CN120" s="1006"/>
      <c r="CO120" s="1007"/>
      <c r="CP120" s="1013" t="s">
        <v>409</v>
      </c>
      <c r="CQ120" s="1014"/>
      <c r="CR120" s="1014"/>
      <c r="CS120" s="1014"/>
      <c r="CT120" s="1014"/>
      <c r="CU120" s="1014"/>
      <c r="CV120" s="1014"/>
      <c r="CW120" s="1014"/>
      <c r="CX120" s="1014"/>
      <c r="CY120" s="1014"/>
      <c r="CZ120" s="1014"/>
      <c r="DA120" s="1014"/>
      <c r="DB120" s="1014"/>
      <c r="DC120" s="1014"/>
      <c r="DD120" s="1014"/>
      <c r="DE120" s="1014"/>
      <c r="DF120" s="1015"/>
      <c r="DG120" s="929">
        <v>8083007</v>
      </c>
      <c r="DH120" s="930"/>
      <c r="DI120" s="930"/>
      <c r="DJ120" s="930"/>
      <c r="DK120" s="930"/>
      <c r="DL120" s="930">
        <v>7501637</v>
      </c>
      <c r="DM120" s="930"/>
      <c r="DN120" s="930"/>
      <c r="DO120" s="930"/>
      <c r="DP120" s="930"/>
      <c r="DQ120" s="930">
        <v>7071439</v>
      </c>
      <c r="DR120" s="930"/>
      <c r="DS120" s="930"/>
      <c r="DT120" s="930"/>
      <c r="DU120" s="930"/>
      <c r="DV120" s="931">
        <v>28.8</v>
      </c>
      <c r="DW120" s="931"/>
      <c r="DX120" s="931"/>
      <c r="DY120" s="931"/>
      <c r="DZ120" s="932"/>
    </row>
    <row r="121" spans="1:130" s="226" customFormat="1" ht="26.25" customHeight="1" x14ac:dyDescent="0.15">
      <c r="A121" s="1062"/>
      <c r="B121" s="948"/>
      <c r="C121" s="973" t="s">
        <v>469</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129</v>
      </c>
      <c r="AB121" s="958"/>
      <c r="AC121" s="958"/>
      <c r="AD121" s="958"/>
      <c r="AE121" s="959"/>
      <c r="AF121" s="960" t="s">
        <v>129</v>
      </c>
      <c r="AG121" s="958"/>
      <c r="AH121" s="958"/>
      <c r="AI121" s="958"/>
      <c r="AJ121" s="959"/>
      <c r="AK121" s="960" t="s">
        <v>129</v>
      </c>
      <c r="AL121" s="958"/>
      <c r="AM121" s="958"/>
      <c r="AN121" s="958"/>
      <c r="AO121" s="959"/>
      <c r="AP121" s="961" t="s">
        <v>439</v>
      </c>
      <c r="AQ121" s="962"/>
      <c r="AR121" s="962"/>
      <c r="AS121" s="962"/>
      <c r="AT121" s="963"/>
      <c r="AU121" s="993"/>
      <c r="AV121" s="994"/>
      <c r="AW121" s="994"/>
      <c r="AX121" s="994"/>
      <c r="AY121" s="995"/>
      <c r="AZ121" s="921" t="s">
        <v>470</v>
      </c>
      <c r="BA121" s="922"/>
      <c r="BB121" s="922"/>
      <c r="BC121" s="922"/>
      <c r="BD121" s="922"/>
      <c r="BE121" s="922"/>
      <c r="BF121" s="922"/>
      <c r="BG121" s="922"/>
      <c r="BH121" s="922"/>
      <c r="BI121" s="922"/>
      <c r="BJ121" s="922"/>
      <c r="BK121" s="922"/>
      <c r="BL121" s="922"/>
      <c r="BM121" s="922"/>
      <c r="BN121" s="922"/>
      <c r="BO121" s="922"/>
      <c r="BP121" s="923"/>
      <c r="BQ121" s="924">
        <v>915418</v>
      </c>
      <c r="BR121" s="925"/>
      <c r="BS121" s="925"/>
      <c r="BT121" s="925"/>
      <c r="BU121" s="925"/>
      <c r="BV121" s="925">
        <v>686263</v>
      </c>
      <c r="BW121" s="925"/>
      <c r="BX121" s="925"/>
      <c r="BY121" s="925"/>
      <c r="BZ121" s="925"/>
      <c r="CA121" s="925">
        <v>566142</v>
      </c>
      <c r="CB121" s="925"/>
      <c r="CC121" s="925"/>
      <c r="CD121" s="925"/>
      <c r="CE121" s="925"/>
      <c r="CF121" s="919">
        <v>2.2999999999999998</v>
      </c>
      <c r="CG121" s="920"/>
      <c r="CH121" s="920"/>
      <c r="CI121" s="920"/>
      <c r="CJ121" s="920"/>
      <c r="CK121" s="1008"/>
      <c r="CL121" s="1009"/>
      <c r="CM121" s="1009"/>
      <c r="CN121" s="1009"/>
      <c r="CO121" s="1010"/>
      <c r="CP121" s="1018" t="s">
        <v>471</v>
      </c>
      <c r="CQ121" s="1019"/>
      <c r="CR121" s="1019"/>
      <c r="CS121" s="1019"/>
      <c r="CT121" s="1019"/>
      <c r="CU121" s="1019"/>
      <c r="CV121" s="1019"/>
      <c r="CW121" s="1019"/>
      <c r="CX121" s="1019"/>
      <c r="CY121" s="1019"/>
      <c r="CZ121" s="1019"/>
      <c r="DA121" s="1019"/>
      <c r="DB121" s="1019"/>
      <c r="DC121" s="1019"/>
      <c r="DD121" s="1019"/>
      <c r="DE121" s="1019"/>
      <c r="DF121" s="1020"/>
      <c r="DG121" s="924">
        <v>2779165</v>
      </c>
      <c r="DH121" s="925"/>
      <c r="DI121" s="925"/>
      <c r="DJ121" s="925"/>
      <c r="DK121" s="925"/>
      <c r="DL121" s="925">
        <v>2832880</v>
      </c>
      <c r="DM121" s="925"/>
      <c r="DN121" s="925"/>
      <c r="DO121" s="925"/>
      <c r="DP121" s="925"/>
      <c r="DQ121" s="925">
        <v>2547995</v>
      </c>
      <c r="DR121" s="925"/>
      <c r="DS121" s="925"/>
      <c r="DT121" s="925"/>
      <c r="DU121" s="925"/>
      <c r="DV121" s="926">
        <v>10.4</v>
      </c>
      <c r="DW121" s="926"/>
      <c r="DX121" s="926"/>
      <c r="DY121" s="926"/>
      <c r="DZ121" s="927"/>
    </row>
    <row r="122" spans="1:130" s="226" customFormat="1" ht="26.25" customHeight="1" x14ac:dyDescent="0.15">
      <c r="A122" s="1062"/>
      <c r="B122" s="948"/>
      <c r="C122" s="921" t="s">
        <v>452</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129</v>
      </c>
      <c r="AB122" s="958"/>
      <c r="AC122" s="958"/>
      <c r="AD122" s="958"/>
      <c r="AE122" s="959"/>
      <c r="AF122" s="960" t="s">
        <v>129</v>
      </c>
      <c r="AG122" s="958"/>
      <c r="AH122" s="958"/>
      <c r="AI122" s="958"/>
      <c r="AJ122" s="959"/>
      <c r="AK122" s="960" t="s">
        <v>129</v>
      </c>
      <c r="AL122" s="958"/>
      <c r="AM122" s="958"/>
      <c r="AN122" s="958"/>
      <c r="AO122" s="959"/>
      <c r="AP122" s="961" t="s">
        <v>129</v>
      </c>
      <c r="AQ122" s="962"/>
      <c r="AR122" s="962"/>
      <c r="AS122" s="962"/>
      <c r="AT122" s="963"/>
      <c r="AU122" s="993"/>
      <c r="AV122" s="994"/>
      <c r="AW122" s="994"/>
      <c r="AX122" s="994"/>
      <c r="AY122" s="995"/>
      <c r="AZ122" s="972" t="s">
        <v>472</v>
      </c>
      <c r="BA122" s="964"/>
      <c r="BB122" s="964"/>
      <c r="BC122" s="964"/>
      <c r="BD122" s="964"/>
      <c r="BE122" s="964"/>
      <c r="BF122" s="964"/>
      <c r="BG122" s="964"/>
      <c r="BH122" s="964"/>
      <c r="BI122" s="964"/>
      <c r="BJ122" s="964"/>
      <c r="BK122" s="964"/>
      <c r="BL122" s="964"/>
      <c r="BM122" s="964"/>
      <c r="BN122" s="964"/>
      <c r="BO122" s="964"/>
      <c r="BP122" s="965"/>
      <c r="BQ122" s="998">
        <v>62268337</v>
      </c>
      <c r="BR122" s="999"/>
      <c r="BS122" s="999"/>
      <c r="BT122" s="999"/>
      <c r="BU122" s="999"/>
      <c r="BV122" s="999">
        <v>59361646</v>
      </c>
      <c r="BW122" s="999"/>
      <c r="BX122" s="999"/>
      <c r="BY122" s="999"/>
      <c r="BZ122" s="999"/>
      <c r="CA122" s="999">
        <v>56963098</v>
      </c>
      <c r="CB122" s="999"/>
      <c r="CC122" s="999"/>
      <c r="CD122" s="999"/>
      <c r="CE122" s="999"/>
      <c r="CF122" s="1016">
        <v>232</v>
      </c>
      <c r="CG122" s="1017"/>
      <c r="CH122" s="1017"/>
      <c r="CI122" s="1017"/>
      <c r="CJ122" s="1017"/>
      <c r="CK122" s="1008"/>
      <c r="CL122" s="1009"/>
      <c r="CM122" s="1009"/>
      <c r="CN122" s="1009"/>
      <c r="CO122" s="1010"/>
      <c r="CP122" s="1018" t="s">
        <v>408</v>
      </c>
      <c r="CQ122" s="1019"/>
      <c r="CR122" s="1019"/>
      <c r="CS122" s="1019"/>
      <c r="CT122" s="1019"/>
      <c r="CU122" s="1019"/>
      <c r="CV122" s="1019"/>
      <c r="CW122" s="1019"/>
      <c r="CX122" s="1019"/>
      <c r="CY122" s="1019"/>
      <c r="CZ122" s="1019"/>
      <c r="DA122" s="1019"/>
      <c r="DB122" s="1019"/>
      <c r="DC122" s="1019"/>
      <c r="DD122" s="1019"/>
      <c r="DE122" s="1019"/>
      <c r="DF122" s="1020"/>
      <c r="DG122" s="924">
        <v>728625</v>
      </c>
      <c r="DH122" s="925"/>
      <c r="DI122" s="925"/>
      <c r="DJ122" s="925"/>
      <c r="DK122" s="925"/>
      <c r="DL122" s="925">
        <v>655649</v>
      </c>
      <c r="DM122" s="925"/>
      <c r="DN122" s="925"/>
      <c r="DO122" s="925"/>
      <c r="DP122" s="925"/>
      <c r="DQ122" s="925">
        <v>586127</v>
      </c>
      <c r="DR122" s="925"/>
      <c r="DS122" s="925"/>
      <c r="DT122" s="925"/>
      <c r="DU122" s="925"/>
      <c r="DV122" s="926">
        <v>2.4</v>
      </c>
      <c r="DW122" s="926"/>
      <c r="DX122" s="926"/>
      <c r="DY122" s="926"/>
      <c r="DZ122" s="927"/>
    </row>
    <row r="123" spans="1:130" s="226" customFormat="1" ht="26.25" customHeight="1" x14ac:dyDescent="0.15">
      <c r="A123" s="1062"/>
      <c r="B123" s="948"/>
      <c r="C123" s="921" t="s">
        <v>458</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v>24783</v>
      </c>
      <c r="AB123" s="958"/>
      <c r="AC123" s="958"/>
      <c r="AD123" s="958"/>
      <c r="AE123" s="959"/>
      <c r="AF123" s="960">
        <v>20905</v>
      </c>
      <c r="AG123" s="958"/>
      <c r="AH123" s="958"/>
      <c r="AI123" s="958"/>
      <c r="AJ123" s="959"/>
      <c r="AK123" s="960">
        <v>12314</v>
      </c>
      <c r="AL123" s="958"/>
      <c r="AM123" s="958"/>
      <c r="AN123" s="958"/>
      <c r="AO123" s="959"/>
      <c r="AP123" s="961">
        <v>0.1</v>
      </c>
      <c r="AQ123" s="962"/>
      <c r="AR123" s="962"/>
      <c r="AS123" s="962"/>
      <c r="AT123" s="963"/>
      <c r="AU123" s="996"/>
      <c r="AV123" s="997"/>
      <c r="AW123" s="997"/>
      <c r="AX123" s="997"/>
      <c r="AY123" s="997"/>
      <c r="AZ123" s="247" t="s">
        <v>186</v>
      </c>
      <c r="BA123" s="247"/>
      <c r="BB123" s="247"/>
      <c r="BC123" s="247"/>
      <c r="BD123" s="247"/>
      <c r="BE123" s="247"/>
      <c r="BF123" s="247"/>
      <c r="BG123" s="247"/>
      <c r="BH123" s="247"/>
      <c r="BI123" s="247"/>
      <c r="BJ123" s="247"/>
      <c r="BK123" s="247"/>
      <c r="BL123" s="247"/>
      <c r="BM123" s="247"/>
      <c r="BN123" s="247"/>
      <c r="BO123" s="976" t="s">
        <v>473</v>
      </c>
      <c r="BP123" s="1004"/>
      <c r="BQ123" s="1034">
        <v>83094215</v>
      </c>
      <c r="BR123" s="1035"/>
      <c r="BS123" s="1035"/>
      <c r="BT123" s="1035"/>
      <c r="BU123" s="1035"/>
      <c r="BV123" s="1035">
        <v>80584381</v>
      </c>
      <c r="BW123" s="1035"/>
      <c r="BX123" s="1035"/>
      <c r="BY123" s="1035"/>
      <c r="BZ123" s="1035"/>
      <c r="CA123" s="1035">
        <v>77738156</v>
      </c>
      <c r="CB123" s="1035"/>
      <c r="CC123" s="1035"/>
      <c r="CD123" s="1035"/>
      <c r="CE123" s="1035"/>
      <c r="CF123" s="1000"/>
      <c r="CG123" s="1001"/>
      <c r="CH123" s="1001"/>
      <c r="CI123" s="1001"/>
      <c r="CJ123" s="1002"/>
      <c r="CK123" s="1008"/>
      <c r="CL123" s="1009"/>
      <c r="CM123" s="1009"/>
      <c r="CN123" s="1009"/>
      <c r="CO123" s="1010"/>
      <c r="CP123" s="1018" t="s">
        <v>474</v>
      </c>
      <c r="CQ123" s="1019"/>
      <c r="CR123" s="1019"/>
      <c r="CS123" s="1019"/>
      <c r="CT123" s="1019"/>
      <c r="CU123" s="1019"/>
      <c r="CV123" s="1019"/>
      <c r="CW123" s="1019"/>
      <c r="CX123" s="1019"/>
      <c r="CY123" s="1019"/>
      <c r="CZ123" s="1019"/>
      <c r="DA123" s="1019"/>
      <c r="DB123" s="1019"/>
      <c r="DC123" s="1019"/>
      <c r="DD123" s="1019"/>
      <c r="DE123" s="1019"/>
      <c r="DF123" s="1020"/>
      <c r="DG123" s="957">
        <v>118502</v>
      </c>
      <c r="DH123" s="958"/>
      <c r="DI123" s="958"/>
      <c r="DJ123" s="958"/>
      <c r="DK123" s="959"/>
      <c r="DL123" s="960">
        <v>118029</v>
      </c>
      <c r="DM123" s="958"/>
      <c r="DN123" s="958"/>
      <c r="DO123" s="958"/>
      <c r="DP123" s="959"/>
      <c r="DQ123" s="960">
        <v>118645</v>
      </c>
      <c r="DR123" s="958"/>
      <c r="DS123" s="958"/>
      <c r="DT123" s="958"/>
      <c r="DU123" s="959"/>
      <c r="DV123" s="961">
        <v>0.5</v>
      </c>
      <c r="DW123" s="962"/>
      <c r="DX123" s="962"/>
      <c r="DY123" s="962"/>
      <c r="DZ123" s="963"/>
    </row>
    <row r="124" spans="1:130" s="226" customFormat="1" ht="26.25" customHeight="1" thickBot="1" x14ac:dyDescent="0.2">
      <c r="A124" s="1062"/>
      <c r="B124" s="948"/>
      <c r="C124" s="921" t="s">
        <v>461</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129</v>
      </c>
      <c r="AB124" s="958"/>
      <c r="AC124" s="958"/>
      <c r="AD124" s="958"/>
      <c r="AE124" s="959"/>
      <c r="AF124" s="960" t="s">
        <v>129</v>
      </c>
      <c r="AG124" s="958"/>
      <c r="AH124" s="958"/>
      <c r="AI124" s="958"/>
      <c r="AJ124" s="959"/>
      <c r="AK124" s="960" t="s">
        <v>129</v>
      </c>
      <c r="AL124" s="958"/>
      <c r="AM124" s="958"/>
      <c r="AN124" s="958"/>
      <c r="AO124" s="959"/>
      <c r="AP124" s="961" t="s">
        <v>439</v>
      </c>
      <c r="AQ124" s="962"/>
      <c r="AR124" s="962"/>
      <c r="AS124" s="962"/>
      <c r="AT124" s="963"/>
      <c r="AU124" s="1030" t="s">
        <v>475</v>
      </c>
      <c r="AV124" s="1031"/>
      <c r="AW124" s="1031"/>
      <c r="AX124" s="1031"/>
      <c r="AY124" s="1031"/>
      <c r="AZ124" s="1031"/>
      <c r="BA124" s="1031"/>
      <c r="BB124" s="1031"/>
      <c r="BC124" s="1031"/>
      <c r="BD124" s="1031"/>
      <c r="BE124" s="1031"/>
      <c r="BF124" s="1031"/>
      <c r="BG124" s="1031"/>
      <c r="BH124" s="1031"/>
      <c r="BI124" s="1031"/>
      <c r="BJ124" s="1031"/>
      <c r="BK124" s="1031"/>
      <c r="BL124" s="1031"/>
      <c r="BM124" s="1031"/>
      <c r="BN124" s="1031"/>
      <c r="BO124" s="1031"/>
      <c r="BP124" s="1032"/>
      <c r="BQ124" s="1033">
        <v>14.6</v>
      </c>
      <c r="BR124" s="1026"/>
      <c r="BS124" s="1026"/>
      <c r="BT124" s="1026"/>
      <c r="BU124" s="1026"/>
      <c r="BV124" s="1026">
        <v>13.6</v>
      </c>
      <c r="BW124" s="1026"/>
      <c r="BX124" s="1026"/>
      <c r="BY124" s="1026"/>
      <c r="BZ124" s="1026"/>
      <c r="CA124" s="1026">
        <v>13.8</v>
      </c>
      <c r="CB124" s="1026"/>
      <c r="CC124" s="1026"/>
      <c r="CD124" s="1026"/>
      <c r="CE124" s="1026"/>
      <c r="CF124" s="1027"/>
      <c r="CG124" s="1028"/>
      <c r="CH124" s="1028"/>
      <c r="CI124" s="1028"/>
      <c r="CJ124" s="1029"/>
      <c r="CK124" s="1011"/>
      <c r="CL124" s="1011"/>
      <c r="CM124" s="1011"/>
      <c r="CN124" s="1011"/>
      <c r="CO124" s="1012"/>
      <c r="CP124" s="1018" t="s">
        <v>476</v>
      </c>
      <c r="CQ124" s="1019"/>
      <c r="CR124" s="1019"/>
      <c r="CS124" s="1019"/>
      <c r="CT124" s="1019"/>
      <c r="CU124" s="1019"/>
      <c r="CV124" s="1019"/>
      <c r="CW124" s="1019"/>
      <c r="CX124" s="1019"/>
      <c r="CY124" s="1019"/>
      <c r="CZ124" s="1019"/>
      <c r="DA124" s="1019"/>
      <c r="DB124" s="1019"/>
      <c r="DC124" s="1019"/>
      <c r="DD124" s="1019"/>
      <c r="DE124" s="1019"/>
      <c r="DF124" s="1020"/>
      <c r="DG124" s="1003">
        <v>58861</v>
      </c>
      <c r="DH124" s="985"/>
      <c r="DI124" s="985"/>
      <c r="DJ124" s="985"/>
      <c r="DK124" s="986"/>
      <c r="DL124" s="984">
        <v>70210</v>
      </c>
      <c r="DM124" s="985"/>
      <c r="DN124" s="985"/>
      <c r="DO124" s="985"/>
      <c r="DP124" s="986"/>
      <c r="DQ124" s="984">
        <v>83985</v>
      </c>
      <c r="DR124" s="985"/>
      <c r="DS124" s="985"/>
      <c r="DT124" s="985"/>
      <c r="DU124" s="986"/>
      <c r="DV124" s="987">
        <v>0.3</v>
      </c>
      <c r="DW124" s="988"/>
      <c r="DX124" s="988"/>
      <c r="DY124" s="988"/>
      <c r="DZ124" s="989"/>
    </row>
    <row r="125" spans="1:130" s="226" customFormat="1" ht="26.25" customHeight="1" x14ac:dyDescent="0.15">
      <c r="A125" s="1062"/>
      <c r="B125" s="948"/>
      <c r="C125" s="921" t="s">
        <v>463</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129</v>
      </c>
      <c r="AB125" s="958"/>
      <c r="AC125" s="958"/>
      <c r="AD125" s="958"/>
      <c r="AE125" s="959"/>
      <c r="AF125" s="960" t="s">
        <v>129</v>
      </c>
      <c r="AG125" s="958"/>
      <c r="AH125" s="958"/>
      <c r="AI125" s="958"/>
      <c r="AJ125" s="959"/>
      <c r="AK125" s="960" t="s">
        <v>129</v>
      </c>
      <c r="AL125" s="958"/>
      <c r="AM125" s="958"/>
      <c r="AN125" s="958"/>
      <c r="AO125" s="959"/>
      <c r="AP125" s="961" t="s">
        <v>129</v>
      </c>
      <c r="AQ125" s="962"/>
      <c r="AR125" s="962"/>
      <c r="AS125" s="962"/>
      <c r="AT125" s="96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1" t="s">
        <v>477</v>
      </c>
      <c r="CL125" s="1006"/>
      <c r="CM125" s="1006"/>
      <c r="CN125" s="1006"/>
      <c r="CO125" s="1007"/>
      <c r="CP125" s="928" t="s">
        <v>478</v>
      </c>
      <c r="CQ125" s="896"/>
      <c r="CR125" s="896"/>
      <c r="CS125" s="896"/>
      <c r="CT125" s="896"/>
      <c r="CU125" s="896"/>
      <c r="CV125" s="896"/>
      <c r="CW125" s="896"/>
      <c r="CX125" s="896"/>
      <c r="CY125" s="896"/>
      <c r="CZ125" s="896"/>
      <c r="DA125" s="896"/>
      <c r="DB125" s="896"/>
      <c r="DC125" s="896"/>
      <c r="DD125" s="896"/>
      <c r="DE125" s="896"/>
      <c r="DF125" s="897"/>
      <c r="DG125" s="929" t="s">
        <v>129</v>
      </c>
      <c r="DH125" s="930"/>
      <c r="DI125" s="930"/>
      <c r="DJ125" s="930"/>
      <c r="DK125" s="930"/>
      <c r="DL125" s="930" t="s">
        <v>129</v>
      </c>
      <c r="DM125" s="930"/>
      <c r="DN125" s="930"/>
      <c r="DO125" s="930"/>
      <c r="DP125" s="930"/>
      <c r="DQ125" s="930" t="s">
        <v>129</v>
      </c>
      <c r="DR125" s="930"/>
      <c r="DS125" s="930"/>
      <c r="DT125" s="930"/>
      <c r="DU125" s="930"/>
      <c r="DV125" s="931" t="s">
        <v>129</v>
      </c>
      <c r="DW125" s="931"/>
      <c r="DX125" s="931"/>
      <c r="DY125" s="931"/>
      <c r="DZ125" s="932"/>
    </row>
    <row r="126" spans="1:130" s="226" customFormat="1" ht="26.25" customHeight="1" thickBot="1" x14ac:dyDescent="0.2">
      <c r="A126" s="1062"/>
      <c r="B126" s="948"/>
      <c r="C126" s="921" t="s">
        <v>465</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129</v>
      </c>
      <c r="AB126" s="958"/>
      <c r="AC126" s="958"/>
      <c r="AD126" s="958"/>
      <c r="AE126" s="959"/>
      <c r="AF126" s="960" t="s">
        <v>129</v>
      </c>
      <c r="AG126" s="958"/>
      <c r="AH126" s="958"/>
      <c r="AI126" s="958"/>
      <c r="AJ126" s="959"/>
      <c r="AK126" s="960" t="s">
        <v>129</v>
      </c>
      <c r="AL126" s="958"/>
      <c r="AM126" s="958"/>
      <c r="AN126" s="958"/>
      <c r="AO126" s="959"/>
      <c r="AP126" s="961" t="s">
        <v>129</v>
      </c>
      <c r="AQ126" s="962"/>
      <c r="AR126" s="962"/>
      <c r="AS126" s="962"/>
      <c r="AT126" s="96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2"/>
      <c r="CL126" s="1009"/>
      <c r="CM126" s="1009"/>
      <c r="CN126" s="1009"/>
      <c r="CO126" s="1010"/>
      <c r="CP126" s="921" t="s">
        <v>479</v>
      </c>
      <c r="CQ126" s="922"/>
      <c r="CR126" s="922"/>
      <c r="CS126" s="922"/>
      <c r="CT126" s="922"/>
      <c r="CU126" s="922"/>
      <c r="CV126" s="922"/>
      <c r="CW126" s="922"/>
      <c r="CX126" s="922"/>
      <c r="CY126" s="922"/>
      <c r="CZ126" s="922"/>
      <c r="DA126" s="922"/>
      <c r="DB126" s="922"/>
      <c r="DC126" s="922"/>
      <c r="DD126" s="922"/>
      <c r="DE126" s="922"/>
      <c r="DF126" s="923"/>
      <c r="DG126" s="924" t="s">
        <v>129</v>
      </c>
      <c r="DH126" s="925"/>
      <c r="DI126" s="925"/>
      <c r="DJ126" s="925"/>
      <c r="DK126" s="925"/>
      <c r="DL126" s="925" t="s">
        <v>129</v>
      </c>
      <c r="DM126" s="925"/>
      <c r="DN126" s="925"/>
      <c r="DO126" s="925"/>
      <c r="DP126" s="925"/>
      <c r="DQ126" s="925" t="s">
        <v>129</v>
      </c>
      <c r="DR126" s="925"/>
      <c r="DS126" s="925"/>
      <c r="DT126" s="925"/>
      <c r="DU126" s="925"/>
      <c r="DV126" s="926" t="s">
        <v>439</v>
      </c>
      <c r="DW126" s="926"/>
      <c r="DX126" s="926"/>
      <c r="DY126" s="926"/>
      <c r="DZ126" s="927"/>
    </row>
    <row r="127" spans="1:130" s="226" customFormat="1" ht="26.25" customHeight="1" x14ac:dyDescent="0.15">
      <c r="A127" s="1063"/>
      <c r="B127" s="950"/>
      <c r="C127" s="972" t="s">
        <v>480</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47236</v>
      </c>
      <c r="AB127" s="958"/>
      <c r="AC127" s="958"/>
      <c r="AD127" s="958"/>
      <c r="AE127" s="959"/>
      <c r="AF127" s="960">
        <v>14536</v>
      </c>
      <c r="AG127" s="958"/>
      <c r="AH127" s="958"/>
      <c r="AI127" s="958"/>
      <c r="AJ127" s="959"/>
      <c r="AK127" s="960">
        <v>10086</v>
      </c>
      <c r="AL127" s="958"/>
      <c r="AM127" s="958"/>
      <c r="AN127" s="958"/>
      <c r="AO127" s="959"/>
      <c r="AP127" s="961">
        <v>0</v>
      </c>
      <c r="AQ127" s="962"/>
      <c r="AR127" s="962"/>
      <c r="AS127" s="962"/>
      <c r="AT127" s="963"/>
      <c r="AU127" s="228"/>
      <c r="AV127" s="228"/>
      <c r="AW127" s="228"/>
      <c r="AX127" s="1036" t="s">
        <v>481</v>
      </c>
      <c r="AY127" s="1037"/>
      <c r="AZ127" s="1037"/>
      <c r="BA127" s="1037"/>
      <c r="BB127" s="1037"/>
      <c r="BC127" s="1037"/>
      <c r="BD127" s="1037"/>
      <c r="BE127" s="1038"/>
      <c r="BF127" s="1039" t="s">
        <v>482</v>
      </c>
      <c r="BG127" s="1037"/>
      <c r="BH127" s="1037"/>
      <c r="BI127" s="1037"/>
      <c r="BJ127" s="1037"/>
      <c r="BK127" s="1037"/>
      <c r="BL127" s="1038"/>
      <c r="BM127" s="1039" t="s">
        <v>483</v>
      </c>
      <c r="BN127" s="1037"/>
      <c r="BO127" s="1037"/>
      <c r="BP127" s="1037"/>
      <c r="BQ127" s="1037"/>
      <c r="BR127" s="1037"/>
      <c r="BS127" s="1038"/>
      <c r="BT127" s="1039" t="s">
        <v>484</v>
      </c>
      <c r="BU127" s="1037"/>
      <c r="BV127" s="1037"/>
      <c r="BW127" s="1037"/>
      <c r="BX127" s="1037"/>
      <c r="BY127" s="1037"/>
      <c r="BZ127" s="1060"/>
      <c r="CA127" s="228"/>
      <c r="CB127" s="228"/>
      <c r="CC127" s="228"/>
      <c r="CD127" s="251"/>
      <c r="CE127" s="251"/>
      <c r="CF127" s="251"/>
      <c r="CG127" s="228"/>
      <c r="CH127" s="228"/>
      <c r="CI127" s="228"/>
      <c r="CJ127" s="250"/>
      <c r="CK127" s="1022"/>
      <c r="CL127" s="1009"/>
      <c r="CM127" s="1009"/>
      <c r="CN127" s="1009"/>
      <c r="CO127" s="1010"/>
      <c r="CP127" s="921" t="s">
        <v>485</v>
      </c>
      <c r="CQ127" s="922"/>
      <c r="CR127" s="922"/>
      <c r="CS127" s="922"/>
      <c r="CT127" s="922"/>
      <c r="CU127" s="922"/>
      <c r="CV127" s="922"/>
      <c r="CW127" s="922"/>
      <c r="CX127" s="922"/>
      <c r="CY127" s="922"/>
      <c r="CZ127" s="922"/>
      <c r="DA127" s="922"/>
      <c r="DB127" s="922"/>
      <c r="DC127" s="922"/>
      <c r="DD127" s="922"/>
      <c r="DE127" s="922"/>
      <c r="DF127" s="923"/>
      <c r="DG127" s="924" t="s">
        <v>439</v>
      </c>
      <c r="DH127" s="925"/>
      <c r="DI127" s="925"/>
      <c r="DJ127" s="925"/>
      <c r="DK127" s="925"/>
      <c r="DL127" s="925" t="s">
        <v>129</v>
      </c>
      <c r="DM127" s="925"/>
      <c r="DN127" s="925"/>
      <c r="DO127" s="925"/>
      <c r="DP127" s="925"/>
      <c r="DQ127" s="925" t="s">
        <v>129</v>
      </c>
      <c r="DR127" s="925"/>
      <c r="DS127" s="925"/>
      <c r="DT127" s="925"/>
      <c r="DU127" s="925"/>
      <c r="DV127" s="926" t="s">
        <v>129</v>
      </c>
      <c r="DW127" s="926"/>
      <c r="DX127" s="926"/>
      <c r="DY127" s="926"/>
      <c r="DZ127" s="927"/>
    </row>
    <row r="128" spans="1:130" s="226" customFormat="1" ht="26.25" customHeight="1" thickBot="1" x14ac:dyDescent="0.2">
      <c r="A128" s="1046" t="s">
        <v>486</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487</v>
      </c>
      <c r="X128" s="1048"/>
      <c r="Y128" s="1048"/>
      <c r="Z128" s="1049"/>
      <c r="AA128" s="1050">
        <v>133040</v>
      </c>
      <c r="AB128" s="1051"/>
      <c r="AC128" s="1051"/>
      <c r="AD128" s="1051"/>
      <c r="AE128" s="1052"/>
      <c r="AF128" s="1053">
        <v>125287</v>
      </c>
      <c r="AG128" s="1051"/>
      <c r="AH128" s="1051"/>
      <c r="AI128" s="1051"/>
      <c r="AJ128" s="1052"/>
      <c r="AK128" s="1053">
        <v>104447</v>
      </c>
      <c r="AL128" s="1051"/>
      <c r="AM128" s="1051"/>
      <c r="AN128" s="1051"/>
      <c r="AO128" s="1052"/>
      <c r="AP128" s="1054"/>
      <c r="AQ128" s="1055"/>
      <c r="AR128" s="1055"/>
      <c r="AS128" s="1055"/>
      <c r="AT128" s="1056"/>
      <c r="AU128" s="228"/>
      <c r="AV128" s="228"/>
      <c r="AW128" s="228"/>
      <c r="AX128" s="895" t="s">
        <v>488</v>
      </c>
      <c r="AY128" s="896"/>
      <c r="AZ128" s="896"/>
      <c r="BA128" s="896"/>
      <c r="BB128" s="896"/>
      <c r="BC128" s="896"/>
      <c r="BD128" s="896"/>
      <c r="BE128" s="897"/>
      <c r="BF128" s="1057" t="s">
        <v>129</v>
      </c>
      <c r="BG128" s="1058"/>
      <c r="BH128" s="1058"/>
      <c r="BI128" s="1058"/>
      <c r="BJ128" s="1058"/>
      <c r="BK128" s="1058"/>
      <c r="BL128" s="1059"/>
      <c r="BM128" s="1057">
        <v>11.79</v>
      </c>
      <c r="BN128" s="1058"/>
      <c r="BO128" s="1058"/>
      <c r="BP128" s="1058"/>
      <c r="BQ128" s="1058"/>
      <c r="BR128" s="1058"/>
      <c r="BS128" s="1059"/>
      <c r="BT128" s="1057">
        <v>20</v>
      </c>
      <c r="BU128" s="1058"/>
      <c r="BV128" s="1058"/>
      <c r="BW128" s="1058"/>
      <c r="BX128" s="1058"/>
      <c r="BY128" s="1058"/>
      <c r="BZ128" s="1075"/>
      <c r="CA128" s="251"/>
      <c r="CB128" s="251"/>
      <c r="CC128" s="251"/>
      <c r="CD128" s="251"/>
      <c r="CE128" s="251"/>
      <c r="CF128" s="251"/>
      <c r="CG128" s="228"/>
      <c r="CH128" s="228"/>
      <c r="CI128" s="228"/>
      <c r="CJ128" s="250"/>
      <c r="CK128" s="1023"/>
      <c r="CL128" s="1024"/>
      <c r="CM128" s="1024"/>
      <c r="CN128" s="1024"/>
      <c r="CO128" s="1025"/>
      <c r="CP128" s="1040" t="s">
        <v>489</v>
      </c>
      <c r="CQ128" s="740"/>
      <c r="CR128" s="740"/>
      <c r="CS128" s="740"/>
      <c r="CT128" s="740"/>
      <c r="CU128" s="740"/>
      <c r="CV128" s="740"/>
      <c r="CW128" s="740"/>
      <c r="CX128" s="740"/>
      <c r="CY128" s="740"/>
      <c r="CZ128" s="740"/>
      <c r="DA128" s="740"/>
      <c r="DB128" s="740"/>
      <c r="DC128" s="740"/>
      <c r="DD128" s="740"/>
      <c r="DE128" s="740"/>
      <c r="DF128" s="1041"/>
      <c r="DG128" s="1042" t="s">
        <v>129</v>
      </c>
      <c r="DH128" s="1043"/>
      <c r="DI128" s="1043"/>
      <c r="DJ128" s="1043"/>
      <c r="DK128" s="1043"/>
      <c r="DL128" s="1043" t="s">
        <v>129</v>
      </c>
      <c r="DM128" s="1043"/>
      <c r="DN128" s="1043"/>
      <c r="DO128" s="1043"/>
      <c r="DP128" s="1043"/>
      <c r="DQ128" s="1043" t="s">
        <v>129</v>
      </c>
      <c r="DR128" s="1043"/>
      <c r="DS128" s="1043"/>
      <c r="DT128" s="1043"/>
      <c r="DU128" s="1043"/>
      <c r="DV128" s="1044" t="s">
        <v>129</v>
      </c>
      <c r="DW128" s="1044"/>
      <c r="DX128" s="1044"/>
      <c r="DY128" s="1044"/>
      <c r="DZ128" s="1045"/>
    </row>
    <row r="129" spans="1:131" s="226" customFormat="1" ht="26.25" customHeight="1" x14ac:dyDescent="0.15">
      <c r="A129" s="933" t="s">
        <v>108</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490</v>
      </c>
      <c r="X129" s="1070"/>
      <c r="Y129" s="1070"/>
      <c r="Z129" s="1071"/>
      <c r="AA129" s="957">
        <v>30531744</v>
      </c>
      <c r="AB129" s="958"/>
      <c r="AC129" s="958"/>
      <c r="AD129" s="958"/>
      <c r="AE129" s="959"/>
      <c r="AF129" s="960">
        <v>31144723</v>
      </c>
      <c r="AG129" s="958"/>
      <c r="AH129" s="958"/>
      <c r="AI129" s="958"/>
      <c r="AJ129" s="959"/>
      <c r="AK129" s="960">
        <v>30299598</v>
      </c>
      <c r="AL129" s="958"/>
      <c r="AM129" s="958"/>
      <c r="AN129" s="958"/>
      <c r="AO129" s="959"/>
      <c r="AP129" s="1072"/>
      <c r="AQ129" s="1073"/>
      <c r="AR129" s="1073"/>
      <c r="AS129" s="1073"/>
      <c r="AT129" s="1074"/>
      <c r="AU129" s="229"/>
      <c r="AV129" s="229"/>
      <c r="AW129" s="229"/>
      <c r="AX129" s="1064" t="s">
        <v>491</v>
      </c>
      <c r="AY129" s="922"/>
      <c r="AZ129" s="922"/>
      <c r="BA129" s="922"/>
      <c r="BB129" s="922"/>
      <c r="BC129" s="922"/>
      <c r="BD129" s="922"/>
      <c r="BE129" s="923"/>
      <c r="BF129" s="1065" t="s">
        <v>129</v>
      </c>
      <c r="BG129" s="1066"/>
      <c r="BH129" s="1066"/>
      <c r="BI129" s="1066"/>
      <c r="BJ129" s="1066"/>
      <c r="BK129" s="1066"/>
      <c r="BL129" s="1067"/>
      <c r="BM129" s="1065">
        <v>16.79</v>
      </c>
      <c r="BN129" s="1066"/>
      <c r="BO129" s="1066"/>
      <c r="BP129" s="1066"/>
      <c r="BQ129" s="1066"/>
      <c r="BR129" s="1066"/>
      <c r="BS129" s="1067"/>
      <c r="BT129" s="1065">
        <v>30</v>
      </c>
      <c r="BU129" s="1066"/>
      <c r="BV129" s="1066"/>
      <c r="BW129" s="1066"/>
      <c r="BX129" s="1066"/>
      <c r="BY129" s="1066"/>
      <c r="BZ129" s="106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3" t="s">
        <v>492</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493</v>
      </c>
      <c r="X130" s="1070"/>
      <c r="Y130" s="1070"/>
      <c r="Z130" s="1071"/>
      <c r="AA130" s="957">
        <v>5694706</v>
      </c>
      <c r="AB130" s="958"/>
      <c r="AC130" s="958"/>
      <c r="AD130" s="958"/>
      <c r="AE130" s="959"/>
      <c r="AF130" s="960">
        <v>5644672</v>
      </c>
      <c r="AG130" s="958"/>
      <c r="AH130" s="958"/>
      <c r="AI130" s="958"/>
      <c r="AJ130" s="959"/>
      <c r="AK130" s="960">
        <v>5743952</v>
      </c>
      <c r="AL130" s="958"/>
      <c r="AM130" s="958"/>
      <c r="AN130" s="958"/>
      <c r="AO130" s="959"/>
      <c r="AP130" s="1072"/>
      <c r="AQ130" s="1073"/>
      <c r="AR130" s="1073"/>
      <c r="AS130" s="1073"/>
      <c r="AT130" s="1074"/>
      <c r="AU130" s="229"/>
      <c r="AV130" s="229"/>
      <c r="AW130" s="229"/>
      <c r="AX130" s="1064" t="s">
        <v>494</v>
      </c>
      <c r="AY130" s="922"/>
      <c r="AZ130" s="922"/>
      <c r="BA130" s="922"/>
      <c r="BB130" s="922"/>
      <c r="BC130" s="922"/>
      <c r="BD130" s="922"/>
      <c r="BE130" s="923"/>
      <c r="BF130" s="1100">
        <v>7.6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495</v>
      </c>
      <c r="X131" s="1107"/>
      <c r="Y131" s="1107"/>
      <c r="Z131" s="1108"/>
      <c r="AA131" s="1003">
        <v>24837038</v>
      </c>
      <c r="AB131" s="985"/>
      <c r="AC131" s="985"/>
      <c r="AD131" s="985"/>
      <c r="AE131" s="986"/>
      <c r="AF131" s="984">
        <v>25500051</v>
      </c>
      <c r="AG131" s="985"/>
      <c r="AH131" s="985"/>
      <c r="AI131" s="985"/>
      <c r="AJ131" s="986"/>
      <c r="AK131" s="984">
        <v>24555646</v>
      </c>
      <c r="AL131" s="985"/>
      <c r="AM131" s="985"/>
      <c r="AN131" s="985"/>
      <c r="AO131" s="986"/>
      <c r="AP131" s="1109"/>
      <c r="AQ131" s="1110"/>
      <c r="AR131" s="1110"/>
      <c r="AS131" s="1110"/>
      <c r="AT131" s="1111"/>
      <c r="AU131" s="229"/>
      <c r="AV131" s="229"/>
      <c r="AW131" s="229"/>
      <c r="AX131" s="1082" t="s">
        <v>496</v>
      </c>
      <c r="AY131" s="740"/>
      <c r="AZ131" s="740"/>
      <c r="BA131" s="740"/>
      <c r="BB131" s="740"/>
      <c r="BC131" s="740"/>
      <c r="BD131" s="740"/>
      <c r="BE131" s="1041"/>
      <c r="BF131" s="1083">
        <v>13.8</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89" t="s">
        <v>497</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498</v>
      </c>
      <c r="W132" s="1093"/>
      <c r="X132" s="1093"/>
      <c r="Y132" s="1093"/>
      <c r="Z132" s="1094"/>
      <c r="AA132" s="1095">
        <v>7.2917229499999996</v>
      </c>
      <c r="AB132" s="1096"/>
      <c r="AC132" s="1096"/>
      <c r="AD132" s="1096"/>
      <c r="AE132" s="1097"/>
      <c r="AF132" s="1098">
        <v>7.522882568</v>
      </c>
      <c r="AG132" s="1096"/>
      <c r="AH132" s="1096"/>
      <c r="AI132" s="1096"/>
      <c r="AJ132" s="1097"/>
      <c r="AK132" s="1098">
        <v>8.225155225</v>
      </c>
      <c r="AL132" s="1096"/>
      <c r="AM132" s="1096"/>
      <c r="AN132" s="1096"/>
      <c r="AO132" s="1097"/>
      <c r="AP132" s="1000"/>
      <c r="AQ132" s="1001"/>
      <c r="AR132" s="1001"/>
      <c r="AS132" s="1001"/>
      <c r="AT132" s="109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499</v>
      </c>
      <c r="W133" s="1076"/>
      <c r="X133" s="1076"/>
      <c r="Y133" s="1076"/>
      <c r="Z133" s="1077"/>
      <c r="AA133" s="1078">
        <v>7</v>
      </c>
      <c r="AB133" s="1079"/>
      <c r="AC133" s="1079"/>
      <c r="AD133" s="1079"/>
      <c r="AE133" s="1080"/>
      <c r="AF133" s="1078">
        <v>7.2</v>
      </c>
      <c r="AG133" s="1079"/>
      <c r="AH133" s="1079"/>
      <c r="AI133" s="1079"/>
      <c r="AJ133" s="1080"/>
      <c r="AK133" s="1078">
        <v>7.6</v>
      </c>
      <c r="AL133" s="1079"/>
      <c r="AM133" s="1079"/>
      <c r="AN133" s="1079"/>
      <c r="AO133" s="1080"/>
      <c r="AP133" s="1027"/>
      <c r="AQ133" s="1028"/>
      <c r="AR133" s="1028"/>
      <c r="AS133" s="1028"/>
      <c r="AT133" s="108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d8Aa8I3lUCpKllMuEq2rlPVwH6Mn+R2dgbcI+86XgEWiKoqy9VOsGtH+DeGBsvREOGKD8Z04P2k6zOsuv/dpA==" saltValue="/rNruzoh/MkfO/roeaih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Ya+Pxf4EQWcnbQUEsnwkBpZr5L/NlVP/H78/0aZE2bnTw5knVTDKZlNEj8rgDqDyU61JipyEhLFglR3Aor1pgQ==" saltValue="T+q42mTZ30jVV+xhM8ni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ZNNjSgugeVYvL7tt0EyEZ1JXnHGAOxG5AzDdX6aBgtxAZ1j0GiSNatQ1h9Os4u3NLqZZkr725UrsmftH6W+ag==" saltValue="EsiMcc47AECWOWsJOBFr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3"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4"/>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5" t="s">
        <v>508</v>
      </c>
      <c r="AL9" s="1116"/>
      <c r="AM9" s="1116"/>
      <c r="AN9" s="1117"/>
      <c r="AO9" s="277">
        <v>9360942</v>
      </c>
      <c r="AP9" s="277">
        <v>111051</v>
      </c>
      <c r="AQ9" s="278">
        <v>86855</v>
      </c>
      <c r="AR9" s="279">
        <v>27.9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5" t="s">
        <v>509</v>
      </c>
      <c r="AL10" s="1116"/>
      <c r="AM10" s="1116"/>
      <c r="AN10" s="1117"/>
      <c r="AO10" s="280">
        <v>56689</v>
      </c>
      <c r="AP10" s="280">
        <v>673</v>
      </c>
      <c r="AQ10" s="281">
        <v>6847</v>
      </c>
      <c r="AR10" s="282">
        <v>-90.2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5" t="s">
        <v>510</v>
      </c>
      <c r="AL11" s="1116"/>
      <c r="AM11" s="1116"/>
      <c r="AN11" s="1117"/>
      <c r="AO11" s="280">
        <v>258051</v>
      </c>
      <c r="AP11" s="280">
        <v>3061</v>
      </c>
      <c r="AQ11" s="281">
        <v>1522</v>
      </c>
      <c r="AR11" s="282">
        <v>101.1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5" t="s">
        <v>511</v>
      </c>
      <c r="AL12" s="1116"/>
      <c r="AM12" s="1116"/>
      <c r="AN12" s="1117"/>
      <c r="AO12" s="280" t="s">
        <v>512</v>
      </c>
      <c r="AP12" s="280" t="s">
        <v>512</v>
      </c>
      <c r="AQ12" s="281">
        <v>12</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5" t="s">
        <v>513</v>
      </c>
      <c r="AL13" s="1116"/>
      <c r="AM13" s="1116"/>
      <c r="AN13" s="1117"/>
      <c r="AO13" s="280">
        <v>593418</v>
      </c>
      <c r="AP13" s="280">
        <v>7040</v>
      </c>
      <c r="AQ13" s="281">
        <v>3290</v>
      </c>
      <c r="AR13" s="282">
        <v>114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5" t="s">
        <v>514</v>
      </c>
      <c r="AL14" s="1116"/>
      <c r="AM14" s="1116"/>
      <c r="AN14" s="1117"/>
      <c r="AO14" s="280">
        <v>123336</v>
      </c>
      <c r="AP14" s="280">
        <v>1463</v>
      </c>
      <c r="AQ14" s="281">
        <v>1835</v>
      </c>
      <c r="AR14" s="282">
        <v>-20.3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8" t="s">
        <v>515</v>
      </c>
      <c r="AL15" s="1119"/>
      <c r="AM15" s="1119"/>
      <c r="AN15" s="1120"/>
      <c r="AO15" s="280">
        <v>-273518</v>
      </c>
      <c r="AP15" s="280">
        <v>-3245</v>
      </c>
      <c r="AQ15" s="281">
        <v>-6144</v>
      </c>
      <c r="AR15" s="282">
        <v>-47.2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8" t="s">
        <v>186</v>
      </c>
      <c r="AL16" s="1119"/>
      <c r="AM16" s="1119"/>
      <c r="AN16" s="1120"/>
      <c r="AO16" s="280">
        <v>10118918</v>
      </c>
      <c r="AP16" s="280">
        <v>120043</v>
      </c>
      <c r="AQ16" s="281">
        <v>94217</v>
      </c>
      <c r="AR16" s="282">
        <v>27.4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1" t="s">
        <v>520</v>
      </c>
      <c r="AL21" s="1122"/>
      <c r="AM21" s="1122"/>
      <c r="AN21" s="1123"/>
      <c r="AO21" s="293">
        <v>10.71</v>
      </c>
      <c r="AP21" s="294">
        <v>8.67</v>
      </c>
      <c r="AQ21" s="295">
        <v>2.04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1" t="s">
        <v>521</v>
      </c>
      <c r="AL22" s="1122"/>
      <c r="AM22" s="1122"/>
      <c r="AN22" s="1123"/>
      <c r="AO22" s="298">
        <v>96.6</v>
      </c>
      <c r="AP22" s="299">
        <v>97.8</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2" t="s">
        <v>522</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3"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4"/>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9" t="s">
        <v>525</v>
      </c>
      <c r="AL32" s="1130"/>
      <c r="AM32" s="1130"/>
      <c r="AN32" s="1131"/>
      <c r="AO32" s="308">
        <v>6715998</v>
      </c>
      <c r="AP32" s="308">
        <v>79673</v>
      </c>
      <c r="AQ32" s="309">
        <v>62389</v>
      </c>
      <c r="AR32" s="310">
        <v>27.7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9" t="s">
        <v>526</v>
      </c>
      <c r="AL33" s="1130"/>
      <c r="AM33" s="1130"/>
      <c r="AN33" s="1131"/>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9" t="s">
        <v>527</v>
      </c>
      <c r="AL34" s="1130"/>
      <c r="AM34" s="1130"/>
      <c r="AN34" s="1131"/>
      <c r="AO34" s="308" t="s">
        <v>512</v>
      </c>
      <c r="AP34" s="308" t="s">
        <v>512</v>
      </c>
      <c r="AQ34" s="309">
        <v>3</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9" t="s">
        <v>528</v>
      </c>
      <c r="AL35" s="1130"/>
      <c r="AM35" s="1130"/>
      <c r="AN35" s="1131"/>
      <c r="AO35" s="308">
        <v>1129741</v>
      </c>
      <c r="AP35" s="308">
        <v>13402</v>
      </c>
      <c r="AQ35" s="309">
        <v>14672</v>
      </c>
      <c r="AR35" s="310">
        <v>-8.6999999999999993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9" t="s">
        <v>529</v>
      </c>
      <c r="AL36" s="1130"/>
      <c r="AM36" s="1130"/>
      <c r="AN36" s="1131"/>
      <c r="AO36" s="308" t="s">
        <v>512</v>
      </c>
      <c r="AP36" s="308" t="s">
        <v>512</v>
      </c>
      <c r="AQ36" s="309">
        <v>1817</v>
      </c>
      <c r="AR36" s="310" t="s">
        <v>512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9" t="s">
        <v>530</v>
      </c>
      <c r="AL37" s="1130"/>
      <c r="AM37" s="1130"/>
      <c r="AN37" s="1131"/>
      <c r="AO37" s="308">
        <v>22400</v>
      </c>
      <c r="AP37" s="308">
        <v>266</v>
      </c>
      <c r="AQ37" s="309">
        <v>585</v>
      </c>
      <c r="AR37" s="310">
        <v>-54.5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2" t="s">
        <v>531</v>
      </c>
      <c r="AL38" s="1133"/>
      <c r="AM38" s="1133"/>
      <c r="AN38" s="1134"/>
      <c r="AO38" s="311" t="s">
        <v>512</v>
      </c>
      <c r="AP38" s="311" t="s">
        <v>512</v>
      </c>
      <c r="AQ38" s="312">
        <v>1</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2" t="s">
        <v>532</v>
      </c>
      <c r="AL39" s="1133"/>
      <c r="AM39" s="1133"/>
      <c r="AN39" s="1134"/>
      <c r="AO39" s="308">
        <v>-104447</v>
      </c>
      <c r="AP39" s="308">
        <v>-1239</v>
      </c>
      <c r="AQ39" s="309">
        <v>-3091</v>
      </c>
      <c r="AR39" s="310">
        <v>-59.9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9" t="s">
        <v>533</v>
      </c>
      <c r="AL40" s="1130"/>
      <c r="AM40" s="1130"/>
      <c r="AN40" s="1131"/>
      <c r="AO40" s="308">
        <v>-5743952</v>
      </c>
      <c r="AP40" s="308">
        <v>-68142</v>
      </c>
      <c r="AQ40" s="309">
        <v>-54269</v>
      </c>
      <c r="AR40" s="310">
        <v>25.6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5" t="s">
        <v>298</v>
      </c>
      <c r="AL41" s="1136"/>
      <c r="AM41" s="1136"/>
      <c r="AN41" s="1137"/>
      <c r="AO41" s="308">
        <v>2019740</v>
      </c>
      <c r="AP41" s="308">
        <v>23961</v>
      </c>
      <c r="AQ41" s="309">
        <v>22106</v>
      </c>
      <c r="AR41" s="310">
        <v>8.4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4" t="s">
        <v>503</v>
      </c>
      <c r="AN49" s="1126" t="s">
        <v>537</v>
      </c>
      <c r="AO49" s="1127"/>
      <c r="AP49" s="1127"/>
      <c r="AQ49" s="1127"/>
      <c r="AR49" s="112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5"/>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7814939</v>
      </c>
      <c r="AN51" s="330">
        <v>86521</v>
      </c>
      <c r="AO51" s="331">
        <v>19.7</v>
      </c>
      <c r="AP51" s="332">
        <v>69185</v>
      </c>
      <c r="AQ51" s="333">
        <v>-2</v>
      </c>
      <c r="AR51" s="334">
        <v>21.7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4773102</v>
      </c>
      <c r="AN52" s="338">
        <v>52844</v>
      </c>
      <c r="AO52" s="339">
        <v>29.3</v>
      </c>
      <c r="AP52" s="340">
        <v>38519</v>
      </c>
      <c r="AQ52" s="341">
        <v>3</v>
      </c>
      <c r="AR52" s="342">
        <v>26.3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11171949</v>
      </c>
      <c r="AN53" s="330">
        <v>125809</v>
      </c>
      <c r="AO53" s="331">
        <v>45.4</v>
      </c>
      <c r="AP53" s="332">
        <v>70166</v>
      </c>
      <c r="AQ53" s="333">
        <v>1.4</v>
      </c>
      <c r="AR53" s="334">
        <v>44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5847397</v>
      </c>
      <c r="AN54" s="338">
        <v>65848</v>
      </c>
      <c r="AO54" s="339">
        <v>24.6</v>
      </c>
      <c r="AP54" s="340">
        <v>36115</v>
      </c>
      <c r="AQ54" s="341">
        <v>-6.2</v>
      </c>
      <c r="AR54" s="342">
        <v>30.8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10641599</v>
      </c>
      <c r="AN55" s="330">
        <v>121685</v>
      </c>
      <c r="AO55" s="331">
        <v>-3.3</v>
      </c>
      <c r="AP55" s="332">
        <v>70329</v>
      </c>
      <c r="AQ55" s="333">
        <v>0.2</v>
      </c>
      <c r="AR55" s="334">
        <v>-3.5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6481831</v>
      </c>
      <c r="AN56" s="338">
        <v>74119</v>
      </c>
      <c r="AO56" s="339">
        <v>12.6</v>
      </c>
      <c r="AP56" s="340">
        <v>39403</v>
      </c>
      <c r="AQ56" s="341">
        <v>9.1</v>
      </c>
      <c r="AR56" s="342">
        <v>3.5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8017714</v>
      </c>
      <c r="AN57" s="330">
        <v>93325</v>
      </c>
      <c r="AO57" s="331">
        <v>-23.3</v>
      </c>
      <c r="AP57" s="332">
        <v>71871</v>
      </c>
      <c r="AQ57" s="333">
        <v>2.2000000000000002</v>
      </c>
      <c r="AR57" s="334">
        <v>-25.5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3731523</v>
      </c>
      <c r="AN58" s="338">
        <v>43434</v>
      </c>
      <c r="AO58" s="339">
        <v>-41.4</v>
      </c>
      <c r="AP58" s="340">
        <v>38232</v>
      </c>
      <c r="AQ58" s="341">
        <v>-3</v>
      </c>
      <c r="AR58" s="342">
        <v>-38.4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7404600</v>
      </c>
      <c r="AN59" s="330">
        <v>87843</v>
      </c>
      <c r="AO59" s="331">
        <v>-5.9</v>
      </c>
      <c r="AP59" s="332">
        <v>71807</v>
      </c>
      <c r="AQ59" s="333">
        <v>-0.1</v>
      </c>
      <c r="AR59" s="334">
        <v>-5.8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3555740</v>
      </c>
      <c r="AN60" s="338">
        <v>42183</v>
      </c>
      <c r="AO60" s="339">
        <v>-2.9</v>
      </c>
      <c r="AP60" s="340">
        <v>37333</v>
      </c>
      <c r="AQ60" s="341">
        <v>-2.4</v>
      </c>
      <c r="AR60" s="342">
        <v>-0.5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9010160</v>
      </c>
      <c r="AN61" s="345">
        <v>103037</v>
      </c>
      <c r="AO61" s="346">
        <v>6.5</v>
      </c>
      <c r="AP61" s="347">
        <v>70672</v>
      </c>
      <c r="AQ61" s="348">
        <v>0.3</v>
      </c>
      <c r="AR61" s="334">
        <v>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4877919</v>
      </c>
      <c r="AN62" s="338">
        <v>55686</v>
      </c>
      <c r="AO62" s="339">
        <v>4.4000000000000004</v>
      </c>
      <c r="AP62" s="340">
        <v>37920</v>
      </c>
      <c r="AQ62" s="341">
        <v>0.1</v>
      </c>
      <c r="AR62" s="342">
        <v>4.3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3f4pb65ygN+jGAcSrFGFS2B7EldCFPCUuwSMJDFxAp1JPlBrxQBG/4do1fmyRsBAZ/qUC9lFCgI+JSqK0GGVwg==" saltValue="Zf8ilKmzEvoP0N3pumK+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1" spans="125:125" ht="13.5" hidden="1" customHeight="1" x14ac:dyDescent="0.15">
      <c r="DU121" s="255"/>
    </row>
  </sheetData>
  <sheetProtection algorithmName="SHA-512" hashValue="NFPUzKeZek+ETzq2gkRhKlRuCdRpqgAnW0xyKayL4qefSQC5W9HulekPrKtaGz997pUTKWwsH2C9Y1yLlo4REw==" saltValue="VJHHlMwmKwzqUM3Xfruv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i0CE6howkvh59HOqYMt5GaepsqeDDSduWcEozlp3e86Oe870MdgOpgGhUdyBRhseyuKOAodRy75yittsqklVkQ==" saltValue="5pgjdXBZ3SVvu+RcT8Y43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8" t="s">
        <v>3</v>
      </c>
      <c r="D47" s="1138"/>
      <c r="E47" s="1139"/>
      <c r="F47" s="11">
        <v>31.45</v>
      </c>
      <c r="G47" s="12">
        <v>31.67</v>
      </c>
      <c r="H47" s="12">
        <v>30.91</v>
      </c>
      <c r="I47" s="12">
        <v>31.74</v>
      </c>
      <c r="J47" s="13">
        <v>30.96</v>
      </c>
    </row>
    <row r="48" spans="2:10" ht="57.75" customHeight="1" x14ac:dyDescent="0.15">
      <c r="B48" s="14"/>
      <c r="C48" s="1140" t="s">
        <v>4</v>
      </c>
      <c r="D48" s="1140"/>
      <c r="E48" s="1141"/>
      <c r="F48" s="15">
        <v>6.16</v>
      </c>
      <c r="G48" s="16">
        <v>6.52</v>
      </c>
      <c r="H48" s="16">
        <v>6.83</v>
      </c>
      <c r="I48" s="16">
        <v>7.84</v>
      </c>
      <c r="J48" s="17">
        <v>9.8699999999999992</v>
      </c>
    </row>
    <row r="49" spans="2:10" ht="57.75" customHeight="1" thickBot="1" x14ac:dyDescent="0.2">
      <c r="B49" s="18"/>
      <c r="C49" s="1142" t="s">
        <v>5</v>
      </c>
      <c r="D49" s="1142"/>
      <c r="E49" s="1143"/>
      <c r="F49" s="19">
        <v>3.18</v>
      </c>
      <c r="G49" s="20" t="s">
        <v>558</v>
      </c>
      <c r="H49" s="20" t="s">
        <v>559</v>
      </c>
      <c r="I49" s="20">
        <v>2.58</v>
      </c>
      <c r="J49" s="21">
        <v>0.15</v>
      </c>
    </row>
    <row r="50" spans="2:10" x14ac:dyDescent="0.15"/>
  </sheetData>
  <sheetProtection algorithmName="SHA-512" hashValue="r9nzdoSLSORZdPaB3FpeAos7mqkp3x7rMZyhH63C4I79U8PRCRVfbBEkei1/sjvSZ1mgN4IPlomjCCGMdXLNHQ==" saltValue="ZX6y66o51SSmvflot+Dc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土田 絵里加</cp:lastModifiedBy>
  <dcterms:created xsi:type="dcterms:W3CDTF">2024-03-14T01:08:11Z</dcterms:created>
  <dcterms:modified xsi:type="dcterms:W3CDTF">2024-03-25T01:37:30Z</dcterms:modified>
  <cp:category/>
</cp:coreProperties>
</file>